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485"/>
  </bookViews>
  <sheets>
    <sheet name="KQ" sheetId="1" r:id="rId1"/>
  </sheets>
  <definedNames>
    <definedName name="_xlnm._FilterDatabase" localSheetId="0" hidden="1">KQ!$A$6:$J$24</definedName>
  </definedNames>
  <calcPr calcId="144525"/>
</workbook>
</file>

<file path=xl/calcChain.xml><?xml version="1.0" encoding="utf-8"?>
<calcChain xmlns="http://schemas.openxmlformats.org/spreadsheetml/2006/main">
  <c r="J188" i="1" l="1"/>
  <c r="L188" i="1" s="1"/>
  <c r="J187" i="1"/>
  <c r="L187" i="1" s="1"/>
  <c r="J186" i="1"/>
  <c r="L186" i="1" s="1"/>
  <c r="O185" i="1"/>
  <c r="O186" i="1" s="1"/>
  <c r="O188" i="1" s="1"/>
  <c r="J185" i="1"/>
  <c r="L185" i="1" s="1"/>
  <c r="J184" i="1"/>
  <c r="L184" i="1" s="1"/>
  <c r="J183" i="1"/>
  <c r="K183" i="1" s="1"/>
  <c r="J182" i="1"/>
  <c r="L182" i="1" s="1"/>
  <c r="J181" i="1"/>
  <c r="L181" i="1" s="1"/>
  <c r="J180" i="1"/>
  <c r="L180" i="1" s="1"/>
  <c r="J179" i="1"/>
  <c r="K179" i="1" s="1"/>
  <c r="J178" i="1"/>
  <c r="L178" i="1" s="1"/>
  <c r="J177" i="1"/>
  <c r="L177" i="1" s="1"/>
  <c r="J176" i="1"/>
  <c r="L176" i="1" s="1"/>
  <c r="J175" i="1"/>
  <c r="K175" i="1" s="1"/>
  <c r="J174" i="1"/>
  <c r="L174" i="1" s="1"/>
  <c r="J173" i="1"/>
  <c r="L173" i="1" s="1"/>
  <c r="J172" i="1"/>
  <c r="K172" i="1" s="1"/>
  <c r="J171" i="1"/>
  <c r="K171" i="1" s="1"/>
  <c r="J170" i="1"/>
  <c r="L170" i="1" s="1"/>
  <c r="J169" i="1"/>
  <c r="L169" i="1" s="1"/>
  <c r="J168" i="1"/>
  <c r="K168" i="1" s="1"/>
  <c r="J167" i="1"/>
  <c r="L167" i="1" s="1"/>
  <c r="J166" i="1"/>
  <c r="K166" i="1" s="1"/>
  <c r="J165" i="1"/>
  <c r="L165" i="1" s="1"/>
  <c r="J164" i="1"/>
  <c r="K164" i="1" s="1"/>
  <c r="J163" i="1"/>
  <c r="L163" i="1" s="1"/>
  <c r="J162" i="1"/>
  <c r="L162" i="1" s="1"/>
  <c r="J161" i="1"/>
  <c r="L161" i="1" s="1"/>
  <c r="J160" i="1"/>
  <c r="K160" i="1" s="1"/>
  <c r="J159" i="1"/>
  <c r="K159" i="1" s="1"/>
  <c r="J158" i="1"/>
  <c r="K158" i="1" s="1"/>
  <c r="J157" i="1"/>
  <c r="L157" i="1" s="1"/>
  <c r="J156" i="1"/>
  <c r="K156" i="1" s="1"/>
  <c r="J155" i="1"/>
  <c r="L155" i="1" s="1"/>
  <c r="J154" i="1"/>
  <c r="L154" i="1" s="1"/>
  <c r="J153" i="1"/>
  <c r="K153" i="1" s="1"/>
  <c r="J152" i="1"/>
  <c r="L152" i="1" s="1"/>
  <c r="J151" i="1"/>
  <c r="L151" i="1" s="1"/>
  <c r="J150" i="1"/>
  <c r="L150" i="1" s="1"/>
  <c r="J149" i="1"/>
  <c r="L149" i="1" s="1"/>
  <c r="J148" i="1"/>
  <c r="L148" i="1" s="1"/>
  <c r="J147" i="1"/>
  <c r="L147" i="1" s="1"/>
  <c r="J146" i="1"/>
  <c r="L146" i="1" s="1"/>
  <c r="J145" i="1"/>
  <c r="L145" i="1" s="1"/>
  <c r="J144" i="1"/>
  <c r="L144" i="1" s="1"/>
  <c r="J143" i="1"/>
  <c r="L143" i="1" s="1"/>
  <c r="J142" i="1"/>
  <c r="L142" i="1" s="1"/>
  <c r="J141" i="1"/>
  <c r="L141" i="1" s="1"/>
  <c r="J140" i="1"/>
  <c r="L140" i="1" s="1"/>
  <c r="J139" i="1"/>
  <c r="L139" i="1" s="1"/>
  <c r="J138" i="1"/>
  <c r="L138" i="1" s="1"/>
  <c r="J137" i="1"/>
  <c r="K137" i="1" s="1"/>
  <c r="J136" i="1"/>
  <c r="L136" i="1" s="1"/>
  <c r="J135" i="1"/>
  <c r="K135" i="1" s="1"/>
  <c r="J134" i="1"/>
  <c r="L134" i="1" s="1"/>
  <c r="J133" i="1"/>
  <c r="K133" i="1" s="1"/>
  <c r="J132" i="1"/>
  <c r="L132" i="1" s="1"/>
  <c r="J131" i="1"/>
  <c r="K131" i="1" s="1"/>
  <c r="J130" i="1"/>
  <c r="L130" i="1" s="1"/>
  <c r="J129" i="1"/>
  <c r="K129" i="1" s="1"/>
  <c r="J128" i="1"/>
  <c r="K128" i="1" s="1"/>
  <c r="J127" i="1"/>
  <c r="L127" i="1" s="1"/>
  <c r="J126" i="1"/>
  <c r="L126" i="1" s="1"/>
  <c r="J125" i="1"/>
  <c r="K125" i="1" s="1"/>
  <c r="J124" i="1"/>
  <c r="L124" i="1" s="1"/>
  <c r="J123" i="1"/>
  <c r="K123" i="1" s="1"/>
  <c r="J122" i="1"/>
  <c r="K122" i="1" s="1"/>
  <c r="J121" i="1"/>
  <c r="L121" i="1" s="1"/>
  <c r="J120" i="1"/>
  <c r="K120" i="1" s="1"/>
  <c r="J119" i="1"/>
  <c r="K119" i="1" s="1"/>
  <c r="J118" i="1"/>
  <c r="L118" i="1" s="1"/>
  <c r="J117" i="1"/>
  <c r="L117" i="1" s="1"/>
  <c r="J116" i="1"/>
  <c r="K116" i="1" s="1"/>
  <c r="J115" i="1"/>
  <c r="K115" i="1" s="1"/>
  <c r="J114" i="1"/>
  <c r="L114" i="1" s="1"/>
  <c r="J113" i="1"/>
  <c r="K113" i="1" s="1"/>
  <c r="J112" i="1"/>
  <c r="L112" i="1" s="1"/>
  <c r="J111" i="1"/>
  <c r="K111" i="1" s="1"/>
  <c r="J110" i="1"/>
  <c r="L110" i="1" s="1"/>
  <c r="J109" i="1"/>
  <c r="K109" i="1" s="1"/>
  <c r="J108" i="1"/>
  <c r="L108" i="1" s="1"/>
  <c r="J107" i="1"/>
  <c r="K107" i="1" s="1"/>
  <c r="J106" i="1"/>
  <c r="L106" i="1" s="1"/>
  <c r="J105" i="1"/>
  <c r="K105" i="1" s="1"/>
  <c r="J104" i="1"/>
  <c r="L104" i="1" s="1"/>
  <c r="J103" i="1"/>
  <c r="K103" i="1" s="1"/>
  <c r="J102" i="1"/>
  <c r="K102" i="1" s="1"/>
  <c r="J101" i="1"/>
  <c r="L101" i="1" s="1"/>
  <c r="J100" i="1"/>
  <c r="L100" i="1" s="1"/>
  <c r="J99" i="1"/>
  <c r="K99" i="1" s="1"/>
  <c r="J98" i="1"/>
  <c r="L98" i="1" s="1"/>
  <c r="J97" i="1"/>
  <c r="L97" i="1" s="1"/>
  <c r="J96" i="1"/>
  <c r="L96" i="1" s="1"/>
  <c r="J95" i="1"/>
  <c r="K95" i="1" s="1"/>
  <c r="J94" i="1"/>
  <c r="L94" i="1" s="1"/>
  <c r="J93" i="1"/>
  <c r="L93" i="1" s="1"/>
  <c r="J92" i="1"/>
  <c r="K92" i="1" s="1"/>
  <c r="J91" i="1"/>
  <c r="K91" i="1" s="1"/>
  <c r="J90" i="1"/>
  <c r="L90" i="1" s="1"/>
  <c r="J89" i="1"/>
  <c r="L89" i="1" s="1"/>
  <c r="J88" i="1"/>
  <c r="L88" i="1" s="1"/>
  <c r="J87" i="1"/>
  <c r="L87" i="1" s="1"/>
  <c r="J86" i="1"/>
  <c r="L86" i="1" s="1"/>
  <c r="J85" i="1"/>
  <c r="L85" i="1" s="1"/>
  <c r="J84" i="1"/>
  <c r="L84" i="1" s="1"/>
  <c r="J83" i="1"/>
  <c r="L83" i="1" s="1"/>
  <c r="J82" i="1"/>
  <c r="K82" i="1" s="1"/>
  <c r="J81" i="1"/>
  <c r="L81" i="1" s="1"/>
  <c r="J80" i="1"/>
  <c r="L80" i="1" s="1"/>
  <c r="J79" i="1"/>
  <c r="K79" i="1" s="1"/>
  <c r="J78" i="1"/>
  <c r="L78" i="1" s="1"/>
  <c r="J77" i="1"/>
  <c r="L77" i="1" s="1"/>
  <c r="J76" i="1"/>
  <c r="L76" i="1" s="1"/>
  <c r="J75" i="1"/>
  <c r="K75" i="1" s="1"/>
  <c r="J74" i="1"/>
  <c r="L74" i="1" s="1"/>
  <c r="J73" i="1"/>
  <c r="L73" i="1" s="1"/>
  <c r="J72" i="1"/>
  <c r="K72" i="1" s="1"/>
  <c r="J71" i="1"/>
  <c r="K71" i="1" s="1"/>
  <c r="J70" i="1"/>
  <c r="K70" i="1" s="1"/>
  <c r="J69" i="1"/>
  <c r="L69" i="1" s="1"/>
  <c r="J68" i="1"/>
  <c r="K68" i="1" s="1"/>
  <c r="J67" i="1"/>
  <c r="L67" i="1" s="1"/>
  <c r="J66" i="1"/>
  <c r="L66" i="1" s="1"/>
  <c r="J65" i="1"/>
  <c r="L65" i="1" s="1"/>
  <c r="J64" i="1"/>
  <c r="K64" i="1" s="1"/>
  <c r="J63" i="1"/>
  <c r="K63" i="1" s="1"/>
  <c r="J62" i="1"/>
  <c r="L62" i="1" s="1"/>
  <c r="J61" i="1"/>
  <c r="K61" i="1" s="1"/>
  <c r="J60" i="1"/>
  <c r="L60" i="1" s="1"/>
  <c r="J59" i="1"/>
  <c r="K59" i="1" s="1"/>
  <c r="J58" i="1"/>
  <c r="L58" i="1" s="1"/>
  <c r="J57" i="1"/>
  <c r="K57" i="1" s="1"/>
  <c r="J56" i="1"/>
  <c r="L56" i="1" s="1"/>
  <c r="J55" i="1"/>
  <c r="K55" i="1" s="1"/>
  <c r="J54" i="1"/>
  <c r="K54" i="1" s="1"/>
  <c r="J53" i="1"/>
  <c r="L53" i="1" s="1"/>
  <c r="J52" i="1"/>
  <c r="L52" i="1" s="1"/>
  <c r="J51" i="1"/>
  <c r="K51" i="1" s="1"/>
  <c r="J50" i="1"/>
  <c r="L50" i="1" s="1"/>
  <c r="J49" i="1"/>
  <c r="L49" i="1" s="1"/>
  <c r="J48" i="1"/>
  <c r="K48" i="1" s="1"/>
  <c r="J47" i="1"/>
  <c r="K47" i="1" s="1"/>
  <c r="J46" i="1"/>
  <c r="K46" i="1" s="1"/>
  <c r="J45" i="1"/>
  <c r="L45" i="1" s="1"/>
  <c r="J44" i="1"/>
  <c r="K44" i="1" s="1"/>
  <c r="J43" i="1"/>
  <c r="K43" i="1" s="1"/>
  <c r="J42" i="1"/>
  <c r="L42" i="1" s="1"/>
  <c r="J41" i="1"/>
  <c r="L41" i="1" s="1"/>
  <c r="J40" i="1"/>
  <c r="K40" i="1" s="1"/>
  <c r="J39" i="1"/>
  <c r="K39" i="1" s="1"/>
  <c r="J38" i="1"/>
  <c r="L38" i="1" s="1"/>
  <c r="J37" i="1"/>
  <c r="L37" i="1" s="1"/>
  <c r="J36" i="1"/>
  <c r="L36" i="1" s="1"/>
  <c r="J35" i="1"/>
  <c r="K35" i="1" s="1"/>
  <c r="J34" i="1"/>
  <c r="K34" i="1" s="1"/>
  <c r="J33" i="1"/>
  <c r="L33" i="1" s="1"/>
  <c r="J32" i="1"/>
  <c r="K32" i="1" s="1"/>
  <c r="J31" i="1"/>
  <c r="L31" i="1" s="1"/>
  <c r="J30" i="1"/>
  <c r="K30" i="1" s="1"/>
  <c r="J29" i="1"/>
  <c r="L29" i="1" s="1"/>
  <c r="J28" i="1"/>
  <c r="K28" i="1" s="1"/>
  <c r="J27" i="1"/>
  <c r="L27" i="1" s="1"/>
  <c r="J26" i="1"/>
  <c r="K26" i="1" s="1"/>
  <c r="J25" i="1"/>
  <c r="L25" i="1" s="1"/>
  <c r="J8" i="1"/>
  <c r="K8" i="1" s="1"/>
  <c r="J9" i="1"/>
  <c r="L9" i="1" s="1"/>
  <c r="J10" i="1"/>
  <c r="K10" i="1" s="1"/>
  <c r="J11" i="1"/>
  <c r="L11" i="1" s="1"/>
  <c r="J12" i="1"/>
  <c r="K12" i="1" s="1"/>
  <c r="J13" i="1"/>
  <c r="L13" i="1" s="1"/>
  <c r="J14" i="1"/>
  <c r="K14" i="1" s="1"/>
  <c r="J15" i="1"/>
  <c r="K15" i="1" s="1"/>
  <c r="J16" i="1"/>
  <c r="K16" i="1" s="1"/>
  <c r="J17" i="1"/>
  <c r="L17" i="1" s="1"/>
  <c r="J18" i="1"/>
  <c r="K18" i="1" s="1"/>
  <c r="J19" i="1"/>
  <c r="K19" i="1" s="1"/>
  <c r="J20" i="1"/>
  <c r="K20" i="1" s="1"/>
  <c r="J21" i="1"/>
  <c r="L21" i="1" s="1"/>
  <c r="J22" i="1"/>
  <c r="K22" i="1" s="1"/>
  <c r="J23" i="1"/>
  <c r="K23" i="1" s="1"/>
  <c r="J24" i="1"/>
  <c r="K24" i="1" s="1"/>
  <c r="J7" i="1"/>
  <c r="K7" i="1" s="1"/>
  <c r="L70" i="1" l="1"/>
  <c r="K96" i="1"/>
  <c r="L129" i="1"/>
  <c r="K132" i="1"/>
  <c r="L172" i="1"/>
  <c r="L47" i="1"/>
  <c r="K50" i="1"/>
  <c r="L59" i="1"/>
  <c r="L99" i="1"/>
  <c r="K87" i="1"/>
  <c r="L111" i="1"/>
  <c r="L153" i="1"/>
  <c r="K67" i="1"/>
  <c r="L92" i="1"/>
  <c r="K141" i="1"/>
  <c r="K143" i="1"/>
  <c r="L164" i="1"/>
  <c r="K167" i="1"/>
  <c r="K42" i="1"/>
  <c r="K89" i="1"/>
  <c r="L119" i="1"/>
  <c r="L122" i="1"/>
  <c r="K124" i="1"/>
  <c r="L54" i="1"/>
  <c r="K60" i="1"/>
  <c r="K62" i="1"/>
  <c r="L63" i="1"/>
  <c r="K69" i="1"/>
  <c r="L91" i="1"/>
  <c r="L107" i="1"/>
  <c r="L137" i="1"/>
  <c r="K149" i="1"/>
  <c r="L159" i="1"/>
  <c r="K38" i="1"/>
  <c r="L46" i="1"/>
  <c r="L95" i="1"/>
  <c r="L102" i="1"/>
  <c r="L128" i="1"/>
  <c r="K151" i="1"/>
  <c r="L156" i="1"/>
  <c r="L171" i="1"/>
  <c r="K188" i="1"/>
  <c r="K25" i="1"/>
  <c r="K27" i="1"/>
  <c r="K29" i="1"/>
  <c r="K31" i="1"/>
  <c r="K33" i="1"/>
  <c r="K36" i="1"/>
  <c r="K53" i="1"/>
  <c r="K58" i="1"/>
  <c r="K66" i="1"/>
  <c r="L71" i="1"/>
  <c r="K74" i="1"/>
  <c r="K76" i="1"/>
  <c r="K78" i="1"/>
  <c r="K80" i="1"/>
  <c r="K81" i="1"/>
  <c r="K83" i="1"/>
  <c r="K85" i="1"/>
  <c r="K108" i="1"/>
  <c r="K112" i="1"/>
  <c r="L115" i="1"/>
  <c r="K118" i="1"/>
  <c r="L133" i="1"/>
  <c r="K136" i="1"/>
  <c r="K145" i="1"/>
  <c r="K147" i="1"/>
  <c r="L160" i="1"/>
  <c r="K163" i="1"/>
  <c r="K174" i="1"/>
  <c r="K176" i="1"/>
  <c r="K178" i="1"/>
  <c r="K180" i="1"/>
  <c r="K182" i="1"/>
  <c r="K184" i="1"/>
  <c r="L26" i="1"/>
  <c r="L30" i="1"/>
  <c r="L34" i="1"/>
  <c r="L43" i="1"/>
  <c r="K65" i="1"/>
  <c r="L75" i="1"/>
  <c r="L79" i="1"/>
  <c r="L82" i="1"/>
  <c r="L125" i="1"/>
  <c r="K139" i="1"/>
  <c r="K155" i="1"/>
  <c r="L168" i="1"/>
  <c r="L175" i="1"/>
  <c r="L179" i="1"/>
  <c r="L183" i="1"/>
  <c r="K177" i="1"/>
  <c r="K181" i="1"/>
  <c r="K185" i="1"/>
  <c r="K186" i="1"/>
  <c r="K187" i="1"/>
  <c r="K162" i="1"/>
  <c r="K170" i="1"/>
  <c r="K157" i="1"/>
  <c r="L158" i="1"/>
  <c r="K161" i="1"/>
  <c r="K165" i="1"/>
  <c r="L166" i="1"/>
  <c r="K169" i="1"/>
  <c r="K173" i="1"/>
  <c r="K142" i="1"/>
  <c r="K146" i="1"/>
  <c r="K150" i="1"/>
  <c r="K154" i="1"/>
  <c r="K140" i="1"/>
  <c r="K144" i="1"/>
  <c r="K148" i="1"/>
  <c r="K152" i="1"/>
  <c r="K127" i="1"/>
  <c r="L123" i="1"/>
  <c r="K126" i="1"/>
  <c r="K130" i="1"/>
  <c r="L131" i="1"/>
  <c r="K134" i="1"/>
  <c r="L135" i="1"/>
  <c r="K138" i="1"/>
  <c r="L105" i="1"/>
  <c r="L109" i="1"/>
  <c r="L113" i="1"/>
  <c r="L116" i="1"/>
  <c r="L120" i="1"/>
  <c r="K106" i="1"/>
  <c r="K110" i="1"/>
  <c r="K114" i="1"/>
  <c r="K117" i="1"/>
  <c r="K121" i="1"/>
  <c r="K94" i="1"/>
  <c r="K98" i="1"/>
  <c r="K101" i="1"/>
  <c r="L103" i="1"/>
  <c r="K93" i="1"/>
  <c r="K97" i="1"/>
  <c r="K100" i="1"/>
  <c r="K104" i="1"/>
  <c r="K77" i="1"/>
  <c r="K84" i="1"/>
  <c r="K88" i="1"/>
  <c r="K86" i="1"/>
  <c r="K90" i="1"/>
  <c r="L57" i="1"/>
  <c r="L61" i="1"/>
  <c r="L64" i="1"/>
  <c r="L68" i="1"/>
  <c r="L72" i="1"/>
  <c r="K73" i="1"/>
  <c r="L40" i="1"/>
  <c r="L44" i="1"/>
  <c r="L48" i="1"/>
  <c r="L51" i="1"/>
  <c r="L55" i="1"/>
  <c r="K41" i="1"/>
  <c r="K45" i="1"/>
  <c r="K49" i="1"/>
  <c r="K52" i="1"/>
  <c r="K56" i="1"/>
  <c r="L28" i="1"/>
  <c r="L32" i="1"/>
  <c r="L35" i="1"/>
  <c r="L39" i="1"/>
  <c r="K37" i="1"/>
  <c r="K9" i="1"/>
  <c r="K11" i="1"/>
  <c r="L18" i="1"/>
  <c r="K21" i="1"/>
  <c r="K17" i="1"/>
  <c r="L23" i="1"/>
  <c r="L15" i="1"/>
  <c r="L14" i="1"/>
  <c r="L22" i="1"/>
  <c r="K13" i="1"/>
  <c r="L10" i="1"/>
  <c r="L19" i="1"/>
  <c r="L24" i="1"/>
  <c r="L20" i="1"/>
  <c r="L16" i="1"/>
  <c r="L12" i="1"/>
  <c r="L8" i="1"/>
  <c r="L7" i="1"/>
</calcChain>
</file>

<file path=xl/sharedStrings.xml><?xml version="1.0" encoding="utf-8"?>
<sst xmlns="http://schemas.openxmlformats.org/spreadsheetml/2006/main" count="925" uniqueCount="668">
  <si>
    <t>SBD</t>
  </si>
  <si>
    <t>HỌ VÀ TÊN</t>
  </si>
  <si>
    <t>Nơi sinh</t>
  </si>
  <si>
    <t>Viết</t>
  </si>
  <si>
    <t>Nghe hiểu</t>
  </si>
  <si>
    <t>Vấn đáp</t>
  </si>
  <si>
    <t>026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</si>
  <si>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</si>
  <si>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</si>
  <si>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</si>
  <si>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</si>
  <si>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</si>
  <si>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</si>
  <si>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</si>
  <si>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</si>
  <si>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</si>
  <si>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</si>
  <si>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</si>
  <si>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</si>
  <si>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</si>
  <si>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</si>
  <si>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</si>
  <si>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</si>
  <si>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</si>
  <si>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</si>
  <si>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020</t>
  </si>
  <si>
    <t>021</t>
  </si>
  <si>
    <t>022</t>
  </si>
  <si>
    <t>023</t>
  </si>
  <si>
    <t>024</t>
  </si>
  <si>
    <t>025</t>
  </si>
  <si>
    <t>027</t>
  </si>
  <si>
    <t>028</t>
  </si>
  <si>
    <t>029</t>
  </si>
  <si>
    <t>031</t>
  </si>
  <si>
    <t>032</t>
  </si>
  <si>
    <t>033</t>
  </si>
  <si>
    <t>034</t>
  </si>
  <si>
    <t>035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</si>
  <si>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</si>
  <si>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</si>
  <si>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</si>
  <si>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</si>
  <si>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</si>
  <si>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</si>
  <si>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</si>
  <si>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</si>
  <si>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</si>
  <si>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</si>
  <si>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</si>
  <si>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</si>
  <si>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</si>
  <si>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</si>
  <si>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</si>
  <si>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</si>
  <si>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</si>
  <si>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</si>
  <si>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</si>
  <si>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</si>
  <si>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</si>
  <si>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</si>
  <si>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</si>
  <si>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</si>
  <si>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</si>
  <si>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</si>
  <si>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</si>
  <si>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</si>
  <si>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</si>
  <si>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</si>
  <si>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</si>
  <si>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</si>
  <si>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</si>
  <si>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</si>
  <si>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</si>
  <si>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</si>
  <si>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</si>
  <si>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</si>
  <si>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</si>
  <si>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</si>
  <si>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</si>
  <si>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</si>
  <si>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</si>
  <si>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</si>
  <si>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</si>
  <si>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</si>
  <si>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</si>
  <si>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</si>
  <si>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</si>
  <si>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</si>
  <si>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</si>
  <si>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</si>
  <si>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</si>
  <si>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</si>
  <si>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</si>
  <si>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</si>
  <si>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</si>
  <si>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</si>
  <si>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</si>
  <si>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</si>
  <si>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101</t>
  </si>
  <si>
    <t>102</t>
  </si>
  <si>
    <t>104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</si>
  <si>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</si>
  <si>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</si>
  <si>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</si>
  <si>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</si>
  <si>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</si>
  <si>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</si>
  <si>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</si>
  <si>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</si>
  <si>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</si>
  <si>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</si>
  <si>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</si>
  <si>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</si>
  <si>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120</t>
  </si>
  <si>
    <t>121</t>
  </si>
  <si>
    <t>122</t>
  </si>
  <si>
    <t>123</t>
  </si>
  <si>
    <t>124</t>
  </si>
  <si>
    <t>125</t>
  </si>
  <si>
    <t>126</t>
  </si>
  <si>
    <t>127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</si>
  <si>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</si>
  <si>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</si>
  <si>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</si>
  <si>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</si>
  <si>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</si>
  <si>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</si>
  <si>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</si>
  <si>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</si>
  <si>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</si>
  <si>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</si>
  <si>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</si>
  <si>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</si>
  <si>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</si>
  <si>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</si>
  <si>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</si>
  <si>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</si>
  <si>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</si>
  <si>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</si>
  <si>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</si>
  <si>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</si>
  <si>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</si>
  <si>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</si>
  <si>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</si>
  <si>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</si>
  <si>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</si>
  <si>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</si>
  <si>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</si>
  <si>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</si>
  <si>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</si>
  <si>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</si>
  <si>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</si>
  <si>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</si>
  <si>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</si>
  <si>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</si>
  <si>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</si>
  <si>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</si>
  <si>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</si>
  <si>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</si>
  <si>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</si>
  <si>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</si>
  <si>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</si>
  <si>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</si>
  <si>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</si>
  <si>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</si>
  <si>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</si>
  <si>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</si>
  <si>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</si>
  <si>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</si>
  <si>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</si>
  <si>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</si>
  <si>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</si>
  <si>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</si>
  <si>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</si>
  <si>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</si>
  <si>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</si>
  <si>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</si>
  <si>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</si>
  <si>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</si>
  <si>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</si>
  <si>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</si>
  <si>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</si>
  <si>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</si>
  <si>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</si>
  <si>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</si>
  <si>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</si>
  <si>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</si>
  <si>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 xml:space="preserve">Ngô Đức </t>
  </si>
  <si>
    <t>An</t>
  </si>
  <si>
    <t xml:space="preserve">Cao Thế </t>
  </si>
  <si>
    <t>Anh</t>
  </si>
  <si>
    <t xml:space="preserve">Nguyễn Nam </t>
  </si>
  <si>
    <t xml:space="preserve">Lê Tuấn </t>
  </si>
  <si>
    <t xml:space="preserve">Y Vanh </t>
  </si>
  <si>
    <t>Ayun</t>
  </si>
  <si>
    <t>Ba</t>
  </si>
  <si>
    <t xml:space="preserve">Lê Xuân </t>
  </si>
  <si>
    <t>Bá</t>
  </si>
  <si>
    <t xml:space="preserve">Phùng Thị </t>
  </si>
  <si>
    <t>Bích</t>
  </si>
  <si>
    <t>Bo</t>
  </si>
  <si>
    <t xml:space="preserve">H Trinh </t>
  </si>
  <si>
    <t>Byă</t>
  </si>
  <si>
    <t xml:space="preserve">Nguyễn Minh </t>
  </si>
  <si>
    <t>Cảnh</t>
  </si>
  <si>
    <t xml:space="preserve">Trần Vân </t>
  </si>
  <si>
    <t>Công</t>
  </si>
  <si>
    <t xml:space="preserve">Phạm Thị </t>
  </si>
  <si>
    <t>Cúc</t>
  </si>
  <si>
    <t xml:space="preserve">Nguyễn Đăng </t>
  </si>
  <si>
    <t>Cường</t>
  </si>
  <si>
    <t xml:space="preserve">Lê Mạnh </t>
  </si>
  <si>
    <t xml:space="preserve">Nguyễn Hùng </t>
  </si>
  <si>
    <t xml:space="preserve">Lê Quang </t>
  </si>
  <si>
    <t>Chung</t>
  </si>
  <si>
    <t>25/09/1979</t>
  </si>
  <si>
    <t>Hà Tĩnh</t>
  </si>
  <si>
    <t>01/09/1994</t>
  </si>
  <si>
    <t>Đắk Lắk</t>
  </si>
  <si>
    <t>08/08/1985</t>
  </si>
  <si>
    <t>Bắc Giang</t>
  </si>
  <si>
    <t>25/10/1984</t>
  </si>
  <si>
    <t>01/03/1988</t>
  </si>
  <si>
    <t>Quảng Nam</t>
  </si>
  <si>
    <t>20/08/1970</t>
  </si>
  <si>
    <t>19/06/2000</t>
  </si>
  <si>
    <t>06/01/1990</t>
  </si>
  <si>
    <t>28/06/1999</t>
  </si>
  <si>
    <t>25/04/1976</t>
  </si>
  <si>
    <t>29/01/1989</t>
  </si>
  <si>
    <t>08/08/1983</t>
  </si>
  <si>
    <t>Thanh Hóa</t>
  </si>
  <si>
    <t>06/09/1982</t>
  </si>
  <si>
    <t>Nghệ An</t>
  </si>
  <si>
    <t>01/08/1992</t>
  </si>
  <si>
    <t>14/03/1988</t>
  </si>
  <si>
    <t>02/10/1988</t>
  </si>
  <si>
    <t>01/01/1999</t>
  </si>
  <si>
    <t>Chuyên</t>
  </si>
  <si>
    <t>02/09/1989</t>
  </si>
  <si>
    <t xml:space="preserve">Trần Thị Mỹ </t>
  </si>
  <si>
    <t>Diện</t>
  </si>
  <si>
    <t>05/03/1988</t>
  </si>
  <si>
    <t xml:space="preserve">Trần Thị </t>
  </si>
  <si>
    <t>09/01/1988</t>
  </si>
  <si>
    <t xml:space="preserve">Nguyễn Ngọc </t>
  </si>
  <si>
    <t xml:space="preserve">Bùi Thế </t>
  </si>
  <si>
    <t>Diệu</t>
  </si>
  <si>
    <t>07/12/1983</t>
  </si>
  <si>
    <t xml:space="preserve">Nguyễn Thị Phương </t>
  </si>
  <si>
    <t>Dung</t>
  </si>
  <si>
    <t>28/09/1996</t>
  </si>
  <si>
    <t>20/09/1997</t>
  </si>
  <si>
    <t>14/08/1970</t>
  </si>
  <si>
    <t xml:space="preserve">Nguyễn Tiến </t>
  </si>
  <si>
    <t>Dũng</t>
  </si>
  <si>
    <t>30/11/1971</t>
  </si>
  <si>
    <t xml:space="preserve">Phí Ngọc </t>
  </si>
  <si>
    <t>31/12/1989</t>
  </si>
  <si>
    <t xml:space="preserve">Phạm Văn </t>
  </si>
  <si>
    <t>22/09/1996</t>
  </si>
  <si>
    <t>10/03/1995</t>
  </si>
  <si>
    <t xml:space="preserve">Hồ Ngọc </t>
  </si>
  <si>
    <t>14/10/1986</t>
  </si>
  <si>
    <t xml:space="preserve">Nguyễn Trọng </t>
  </si>
  <si>
    <t>Duy</t>
  </si>
  <si>
    <t>02/10/1996</t>
  </si>
  <si>
    <t xml:space="preserve">Nguyễn Phước </t>
  </si>
  <si>
    <t>Định</t>
  </si>
  <si>
    <t>12/02/1987</t>
  </si>
  <si>
    <t>Quảng Ngãi</t>
  </si>
  <si>
    <t xml:space="preserve">Đinh Xuân </t>
  </si>
  <si>
    <t>Đoàn</t>
  </si>
  <si>
    <t>28/03/1996</t>
  </si>
  <si>
    <t xml:space="preserve">Nguyễn Văn </t>
  </si>
  <si>
    <t>Độ</t>
  </si>
  <si>
    <t>27/05/1989</t>
  </si>
  <si>
    <t>Đức</t>
  </si>
  <si>
    <t>Bình Phước</t>
  </si>
  <si>
    <t xml:space="preserve">Ngô Thị </t>
  </si>
  <si>
    <t>Được</t>
  </si>
  <si>
    <t>10/04/1985</t>
  </si>
  <si>
    <t>Bình Định</t>
  </si>
  <si>
    <t xml:space="preserve">Lâm Thị </t>
  </si>
  <si>
    <t>Giang</t>
  </si>
  <si>
    <t>08/03/1993</t>
  </si>
  <si>
    <t>Phú Yên</t>
  </si>
  <si>
    <t xml:space="preserve">Hoàng Trường </t>
  </si>
  <si>
    <t>09/11/1999</t>
  </si>
  <si>
    <t>Trương Đình</t>
  </si>
  <si>
    <t>Hải</t>
  </si>
  <si>
    <t>19/06/1987</t>
  </si>
  <si>
    <t>Quảng Trị</t>
  </si>
  <si>
    <t xml:space="preserve">Dương Thị </t>
  </si>
  <si>
    <t>11/02/1972</t>
  </si>
  <si>
    <t>Hà Nội</t>
  </si>
  <si>
    <t xml:space="preserve">Bùi Thị </t>
  </si>
  <si>
    <t>Hảo</t>
  </si>
  <si>
    <t>11/03/1974</t>
  </si>
  <si>
    <t xml:space="preserve">Nguyễn Thị </t>
  </si>
  <si>
    <t>Hằng</t>
  </si>
  <si>
    <t>12/09/1996</t>
  </si>
  <si>
    <t>06/04/1978</t>
  </si>
  <si>
    <t xml:space="preserve">Châu Thị </t>
  </si>
  <si>
    <t>Hiên</t>
  </si>
  <si>
    <t>01/05/1994</t>
  </si>
  <si>
    <t>Quảng Bình</t>
  </si>
  <si>
    <t xml:space="preserve">Đào Tiến </t>
  </si>
  <si>
    <t>Hiệp</t>
  </si>
  <si>
    <t>15/03/1988</t>
  </si>
  <si>
    <t xml:space="preserve">Hoàng Minh </t>
  </si>
  <si>
    <t>Hiếu</t>
  </si>
  <si>
    <t>05/11/1994</t>
  </si>
  <si>
    <t xml:space="preserve">Lê Trung </t>
  </si>
  <si>
    <t>16/04/1983</t>
  </si>
  <si>
    <t xml:space="preserve">Nguyễn Thanh </t>
  </si>
  <si>
    <t>Hoàng</t>
  </si>
  <si>
    <t>16/12/1987</t>
  </si>
  <si>
    <t xml:space="preserve">Lê Thị Diệu </t>
  </si>
  <si>
    <t>10/02/1992</t>
  </si>
  <si>
    <t xml:space="preserve">Trần Như </t>
  </si>
  <si>
    <t>Học</t>
  </si>
  <si>
    <t>13/03/1994</t>
  </si>
  <si>
    <t>Hồng</t>
  </si>
  <si>
    <t>24/10/1989</t>
  </si>
  <si>
    <t xml:space="preserve">Nguyễn Đức </t>
  </si>
  <si>
    <t>16/07/1987</t>
  </si>
  <si>
    <t>Lai Châu</t>
  </si>
  <si>
    <t xml:space="preserve">Cao Thị Kim </t>
  </si>
  <si>
    <t>Huệ</t>
  </si>
  <si>
    <t>03/09/1984</t>
  </si>
  <si>
    <t xml:space="preserve">Hoàng Văn </t>
  </si>
  <si>
    <t>Hùng</t>
  </si>
  <si>
    <t>23/04/1982</t>
  </si>
  <si>
    <t xml:space="preserve">Phan Viết </t>
  </si>
  <si>
    <t>17/02/1990</t>
  </si>
  <si>
    <t xml:space="preserve">Lê Thị </t>
  </si>
  <si>
    <t>Huyền</t>
  </si>
  <si>
    <t>08/01/1987</t>
  </si>
  <si>
    <t>Hưng</t>
  </si>
  <si>
    <t>17/10/1978</t>
  </si>
  <si>
    <t>Nam Định</t>
  </si>
  <si>
    <t xml:space="preserve">Tống Thị </t>
  </si>
  <si>
    <t>Hương</t>
  </si>
  <si>
    <t>13/12/1998</t>
  </si>
  <si>
    <t xml:space="preserve">Nguyễn Mai Lan </t>
  </si>
  <si>
    <t>09/04/1999</t>
  </si>
  <si>
    <t>Hường</t>
  </si>
  <si>
    <t>29/09/1980</t>
  </si>
  <si>
    <t>Thái Bình</t>
  </si>
  <si>
    <t xml:space="preserve">Lê Viết </t>
  </si>
  <si>
    <t>Hữu</t>
  </si>
  <si>
    <t>30/05/1994</t>
  </si>
  <si>
    <t xml:space="preserve">H Ni Kiêng </t>
  </si>
  <si>
    <t>Kbuôr</t>
  </si>
  <si>
    <t>15/07/1999</t>
  </si>
  <si>
    <t xml:space="preserve">Mai Trung </t>
  </si>
  <si>
    <t>Kiên</t>
  </si>
  <si>
    <t>29/03/1986</t>
  </si>
  <si>
    <t>20/12/1969</t>
  </si>
  <si>
    <t>Kim</t>
  </si>
  <si>
    <t>15/05/1974</t>
  </si>
  <si>
    <t>Hòa Bình</t>
  </si>
  <si>
    <t>Khoa</t>
  </si>
  <si>
    <t xml:space="preserve">Trương Ca </t>
  </si>
  <si>
    <t>01/01/1993</t>
  </si>
  <si>
    <t>Lan</t>
  </si>
  <si>
    <t>28/08/1979</t>
  </si>
  <si>
    <t xml:space="preserve">Đoàn Ngọc </t>
  </si>
  <si>
    <t>Lâm</t>
  </si>
  <si>
    <t>07/05/1983</t>
  </si>
  <si>
    <t>Lân</t>
  </si>
  <si>
    <t>14/10/1991</t>
  </si>
  <si>
    <t xml:space="preserve">Nguyễn Quỳnh </t>
  </si>
  <si>
    <t>Lê</t>
  </si>
  <si>
    <t>02/11/1990</t>
  </si>
  <si>
    <t>Lệ</t>
  </si>
  <si>
    <t>31/05/1996</t>
  </si>
  <si>
    <t xml:space="preserve">Trần Thị Thảo </t>
  </si>
  <si>
    <t>Linh</t>
  </si>
  <si>
    <t>20/04/1982</t>
  </si>
  <si>
    <t xml:space="preserve">Phạm Thị Hoài </t>
  </si>
  <si>
    <t>08/08/1993</t>
  </si>
  <si>
    <t xml:space="preserve">Phạm Thị Yến </t>
  </si>
  <si>
    <t>02/12/1984</t>
  </si>
  <si>
    <t>Loan</t>
  </si>
  <si>
    <t>10/07/1987</t>
  </si>
  <si>
    <t>Long</t>
  </si>
  <si>
    <t>03/04/1996</t>
  </si>
  <si>
    <t xml:space="preserve">Phạm Thiên </t>
  </si>
  <si>
    <t>Lý</t>
  </si>
  <si>
    <t>27/09/1990</t>
  </si>
  <si>
    <t xml:space="preserve">Nguyễn Thị Thu </t>
  </si>
  <si>
    <t>Mai</t>
  </si>
  <si>
    <t>30/08/1994</t>
  </si>
  <si>
    <t>20/02/1987</t>
  </si>
  <si>
    <t xml:space="preserve">Đỗ Phạm Ngọc </t>
  </si>
  <si>
    <t>15/01/1997</t>
  </si>
  <si>
    <t xml:space="preserve">Nguyễn Thị Tuyết </t>
  </si>
  <si>
    <t xml:space="preserve">Trương Đức </t>
  </si>
  <si>
    <t>Minh</t>
  </si>
  <si>
    <t>21/04/1972</t>
  </si>
  <si>
    <t xml:space="preserve">Lê Nguyễn Diệu </t>
  </si>
  <si>
    <t>My</t>
  </si>
  <si>
    <t>07/04/1999</t>
  </si>
  <si>
    <t xml:space="preserve">Y Long </t>
  </si>
  <si>
    <t xml:space="preserve">Võ Duy </t>
  </si>
  <si>
    <t>Nam</t>
  </si>
  <si>
    <t>23/11/1986</t>
  </si>
  <si>
    <t xml:space="preserve">Ngô Doãn </t>
  </si>
  <si>
    <t>23/02/1993</t>
  </si>
  <si>
    <t>27/11/1996</t>
  </si>
  <si>
    <t xml:space="preserve">Y Nhâm </t>
  </si>
  <si>
    <t>Niê</t>
  </si>
  <si>
    <t>15/06/1967</t>
  </si>
  <si>
    <t xml:space="preserve">H' Nương </t>
  </si>
  <si>
    <t>17/04/1984</t>
  </si>
  <si>
    <t>07/03/1994</t>
  </si>
  <si>
    <t xml:space="preserve">Đinh Thị  </t>
  </si>
  <si>
    <t>Niên</t>
  </si>
  <si>
    <t>26/10/1989</t>
  </si>
  <si>
    <t>Cao Bằng</t>
  </si>
  <si>
    <t xml:space="preserve">Phạm Thị Thúy </t>
  </si>
  <si>
    <t>Nga</t>
  </si>
  <si>
    <t>19/10/1997</t>
  </si>
  <si>
    <t>Ngọc</t>
  </si>
  <si>
    <t>25/01/1999</t>
  </si>
  <si>
    <t>Nguyên</t>
  </si>
  <si>
    <t>04/10/1993</t>
  </si>
  <si>
    <t xml:space="preserve">Lương Tâm Thành </t>
  </si>
  <si>
    <t>Nhân</t>
  </si>
  <si>
    <t>24/08/1990</t>
  </si>
  <si>
    <t xml:space="preserve">Vũ Thị </t>
  </si>
  <si>
    <t>Nhung</t>
  </si>
  <si>
    <t>12/08/1995</t>
  </si>
  <si>
    <t xml:space="preserve">Trần Quỳnh </t>
  </si>
  <si>
    <t>Như</t>
  </si>
  <si>
    <t>01/06/1994</t>
  </si>
  <si>
    <t xml:space="preserve">Phạm Thị Lâm </t>
  </si>
  <si>
    <t>Oanh</t>
  </si>
  <si>
    <t>15/02/1999</t>
  </si>
  <si>
    <t xml:space="preserve">Lê Văn </t>
  </si>
  <si>
    <t>Phòng</t>
  </si>
  <si>
    <t>01/01/1985</t>
  </si>
  <si>
    <t xml:space="preserve">Phạm Xuân </t>
  </si>
  <si>
    <t>Phúc</t>
  </si>
  <si>
    <t>15/09/1991</t>
  </si>
  <si>
    <t>Phượng</t>
  </si>
  <si>
    <t>16/05/1987</t>
  </si>
  <si>
    <t xml:space="preserve">Trương Thị </t>
  </si>
  <si>
    <t>10/10/1981</t>
  </si>
  <si>
    <t xml:space="preserve">Châu Văn </t>
  </si>
  <si>
    <t>Quang</t>
  </si>
  <si>
    <t>09/10/1986</t>
  </si>
  <si>
    <t>05/06/1997</t>
  </si>
  <si>
    <t xml:space="preserve">Nghiêm Hồng </t>
  </si>
  <si>
    <t>20/10/1968</t>
  </si>
  <si>
    <t>Quát</t>
  </si>
  <si>
    <t>07/07/1989</t>
  </si>
  <si>
    <t xml:space="preserve">Nguyễn Thị Hồng </t>
  </si>
  <si>
    <t>Quế</t>
  </si>
  <si>
    <t>02/11/1975</t>
  </si>
  <si>
    <t>Cần Thơ</t>
  </si>
  <si>
    <t xml:space="preserve">Cao Thị </t>
  </si>
  <si>
    <t>Sinh</t>
  </si>
  <si>
    <t>04/04/1980</t>
  </si>
  <si>
    <t xml:space="preserve">Quất Nhất </t>
  </si>
  <si>
    <t>02/12/1990</t>
  </si>
  <si>
    <t xml:space="preserve">Khuất Văn </t>
  </si>
  <si>
    <t>Sơn</t>
  </si>
  <si>
    <t>03/06/1980</t>
  </si>
  <si>
    <t xml:space="preserve">Nguyễn Hồng </t>
  </si>
  <si>
    <t>12/11/1990</t>
  </si>
  <si>
    <t xml:space="preserve">Nguyễn Thành </t>
  </si>
  <si>
    <t>25/05/1980</t>
  </si>
  <si>
    <t>Tài</t>
  </si>
  <si>
    <t>22/09/1993</t>
  </si>
  <si>
    <t xml:space="preserve">Đỗ Tấn </t>
  </si>
  <si>
    <t>Tâm</t>
  </si>
  <si>
    <t xml:space="preserve">Võ Thành </t>
  </si>
  <si>
    <t>Tín</t>
  </si>
  <si>
    <t>04/09/1971</t>
  </si>
  <si>
    <t>Tơ</t>
  </si>
  <si>
    <t>15/11/1975</t>
  </si>
  <si>
    <t xml:space="preserve">Nghiêm Thanh </t>
  </si>
  <si>
    <t>Tú</t>
  </si>
  <si>
    <t>10/08/1991</t>
  </si>
  <si>
    <t>02/12/1986</t>
  </si>
  <si>
    <t xml:space="preserve">Trần Ngọc </t>
  </si>
  <si>
    <t>25/11/2000</t>
  </si>
  <si>
    <t>Tuấn</t>
  </si>
  <si>
    <t>30/04/1996</t>
  </si>
  <si>
    <t xml:space="preserve">Nguyễn Anh </t>
  </si>
  <si>
    <t>10/04/1983</t>
  </si>
  <si>
    <t xml:space="preserve">Đặng Anh </t>
  </si>
  <si>
    <t>18/07/1983</t>
  </si>
  <si>
    <t xml:space="preserve">Nguyễn Trung </t>
  </si>
  <si>
    <t>19/11/1989</t>
  </si>
  <si>
    <t xml:space="preserve">Đỗ Mạnh </t>
  </si>
  <si>
    <t>01/12/1997</t>
  </si>
  <si>
    <t xml:space="preserve">Lê Anh </t>
  </si>
  <si>
    <t>10/02/1996</t>
  </si>
  <si>
    <t xml:space="preserve">Bùi Ngọc </t>
  </si>
  <si>
    <t xml:space="preserve">Phạm Minh </t>
  </si>
  <si>
    <t>Tuệ</t>
  </si>
  <si>
    <t>Tuyển</t>
  </si>
  <si>
    <t>20/04/1989</t>
  </si>
  <si>
    <t>Tuyết</t>
  </si>
  <si>
    <t>10/03/1980</t>
  </si>
  <si>
    <t xml:space="preserve">Phạm Thị Hồng </t>
  </si>
  <si>
    <t>Tươi</t>
  </si>
  <si>
    <t xml:space="preserve">Cao Ngọc </t>
  </si>
  <si>
    <t>Tương</t>
  </si>
  <si>
    <t>08/11/1989</t>
  </si>
  <si>
    <t xml:space="preserve">Phạm Hồng </t>
  </si>
  <si>
    <t>Thái</t>
  </si>
  <si>
    <t>16/07/1999</t>
  </si>
  <si>
    <t xml:space="preserve">Nguyễn Huy </t>
  </si>
  <si>
    <t>19/10/1979</t>
  </si>
  <si>
    <t xml:space="preserve">Đỗ Băng </t>
  </si>
  <si>
    <t>Thanh</t>
  </si>
  <si>
    <t>28/06/1992</t>
  </si>
  <si>
    <t>08/03/1984</t>
  </si>
  <si>
    <t>21/06/1971</t>
  </si>
  <si>
    <t>01/01/1970</t>
  </si>
  <si>
    <t>27/05/1988</t>
  </si>
  <si>
    <t xml:space="preserve">Vũ Văn </t>
  </si>
  <si>
    <t>Thành</t>
  </si>
  <si>
    <t>29/10/1973</t>
  </si>
  <si>
    <t>Hải Dương</t>
  </si>
  <si>
    <t xml:space="preserve">Nguyễn Tấn </t>
  </si>
  <si>
    <t>21/01/1993</t>
  </si>
  <si>
    <t xml:space="preserve">Đỗ Thị Ánh </t>
  </si>
  <si>
    <t>Thảo</t>
  </si>
  <si>
    <t>16/01/1981</t>
  </si>
  <si>
    <t xml:space="preserve">Võ Thị Thanh </t>
  </si>
  <si>
    <t>05/03/1993</t>
  </si>
  <si>
    <t xml:space="preserve">Trần Đình </t>
  </si>
  <si>
    <t>21/09/1971</t>
  </si>
  <si>
    <t xml:space="preserve">Thăng Thị Phương </t>
  </si>
  <si>
    <t xml:space="preserve">Mai Thị Hồng </t>
  </si>
  <si>
    <t>Thắm</t>
  </si>
  <si>
    <t>24/05/1983</t>
  </si>
  <si>
    <t>Võ Minh</t>
  </si>
  <si>
    <t>Thắng</t>
  </si>
  <si>
    <t>25/09/1997</t>
  </si>
  <si>
    <t xml:space="preserve">Nguyễn Tất </t>
  </si>
  <si>
    <t>28/10/1984</t>
  </si>
  <si>
    <t>09/03/1979</t>
  </si>
  <si>
    <t xml:space="preserve">Trần Thị Minh </t>
  </si>
  <si>
    <t>Thi</t>
  </si>
  <si>
    <t>03/10/1982</t>
  </si>
  <si>
    <t xml:space="preserve">Vũ Hữu </t>
  </si>
  <si>
    <t>Thịnh</t>
  </si>
  <si>
    <t>12/10/1994</t>
  </si>
  <si>
    <t xml:space="preserve">Nguyễn Thị Kim </t>
  </si>
  <si>
    <t>Thoa</t>
  </si>
  <si>
    <t>09/09/1992</t>
  </si>
  <si>
    <t xml:space="preserve">Nguyễn Thị Bảo </t>
  </si>
  <si>
    <t>03/10/1980</t>
  </si>
  <si>
    <t>Thùy</t>
  </si>
  <si>
    <t>04/11/1982</t>
  </si>
  <si>
    <t xml:space="preserve">Trần Bích </t>
  </si>
  <si>
    <t>Thủy</t>
  </si>
  <si>
    <t>04/03/1995</t>
  </si>
  <si>
    <t xml:space="preserve">Thái Thị Ánh </t>
  </si>
  <si>
    <t>22/04/1979</t>
  </si>
  <si>
    <t>20/06/1972</t>
  </si>
  <si>
    <t xml:space="preserve">Nguyễn Thị Lệ </t>
  </si>
  <si>
    <t>11/08/1985</t>
  </si>
  <si>
    <t>17/10/1977</t>
  </si>
  <si>
    <t xml:space="preserve">Lâm Văn </t>
  </si>
  <si>
    <t>Thương</t>
  </si>
  <si>
    <t>06/12/1991</t>
  </si>
  <si>
    <t>30/11/1997</t>
  </si>
  <si>
    <t xml:space="preserve">Nguyễn Thị Mộng </t>
  </si>
  <si>
    <t>Thường</t>
  </si>
  <si>
    <t>24/05/1982</t>
  </si>
  <si>
    <t>Trang</t>
  </si>
  <si>
    <t>04/04/1989</t>
  </si>
  <si>
    <t xml:space="preserve">Lê Thị Kiều </t>
  </si>
  <si>
    <t>24/02/1996</t>
  </si>
  <si>
    <t xml:space="preserve">Hoàng Thu </t>
  </si>
  <si>
    <t>11/03/1986</t>
  </si>
  <si>
    <t>Thái Nguyên</t>
  </si>
  <si>
    <t xml:space="preserve">Huỳnh Thị Bích </t>
  </si>
  <si>
    <t>17/09/1988</t>
  </si>
  <si>
    <t>Trinh</t>
  </si>
  <si>
    <t>13/11/1984</t>
  </si>
  <si>
    <t xml:space="preserve">Đậu Quang </t>
  </si>
  <si>
    <t>Trung</t>
  </si>
  <si>
    <t>25/09/1990</t>
  </si>
  <si>
    <t xml:space="preserve">Trương Công </t>
  </si>
  <si>
    <t>Trường</t>
  </si>
  <si>
    <t>12/03/1998</t>
  </si>
  <si>
    <t xml:space="preserve">Lê Thị Nhã </t>
  </si>
  <si>
    <t>Uyên</t>
  </si>
  <si>
    <t>14/04/1995</t>
  </si>
  <si>
    <t xml:space="preserve">Nguyễn Thị Anh </t>
  </si>
  <si>
    <t>Vân</t>
  </si>
  <si>
    <t>25/11/1996</t>
  </si>
  <si>
    <t xml:space="preserve">Lê Nguyễn Thị Hồng </t>
  </si>
  <si>
    <t>20/11/1998</t>
  </si>
  <si>
    <t xml:space="preserve">Trần Thị Hải </t>
  </si>
  <si>
    <t xml:space="preserve">Lê Thị Thúy </t>
  </si>
  <si>
    <t>Việt</t>
  </si>
  <si>
    <t>10/10/1989</t>
  </si>
  <si>
    <t>Vinh</t>
  </si>
  <si>
    <t>10/11/1973</t>
  </si>
  <si>
    <t xml:space="preserve">Nguyễn Tuấn </t>
  </si>
  <si>
    <t>Vương</t>
  </si>
  <si>
    <t>02/12/1992</t>
  </si>
  <si>
    <t>Vy</t>
  </si>
  <si>
    <t>20/02/1998</t>
  </si>
  <si>
    <t xml:space="preserve">Nguyễn Đặng Thảo </t>
  </si>
  <si>
    <t>19/08/1994</t>
  </si>
  <si>
    <t>Yến</t>
  </si>
  <si>
    <t>01/02/1990</t>
  </si>
  <si>
    <t>20/10/1995</t>
  </si>
  <si>
    <t>Hưng Yên</t>
  </si>
  <si>
    <t xml:space="preserve">Ngô Văn </t>
  </si>
  <si>
    <t>Nguyễn Văn Hoàng</t>
  </si>
  <si>
    <t xml:space="preserve">Nguyễn Hữu </t>
  </si>
  <si>
    <t xml:space="preserve">Hồ Sỹ </t>
  </si>
  <si>
    <t xml:space="preserve">Hoàng Thị </t>
  </si>
  <si>
    <t>15/11/1983</t>
  </si>
  <si>
    <t>01/09/1988</t>
  </si>
  <si>
    <t xml:space="preserve">Thái Thị Ngọc </t>
  </si>
  <si>
    <t xml:space="preserve">Đặng Thế </t>
  </si>
  <si>
    <t xml:space="preserve">Nguyễn Thị Ngọc </t>
  </si>
  <si>
    <t>05/09/1981</t>
  </si>
  <si>
    <t>Nguyễn Phạm Bích</t>
  </si>
  <si>
    <t>Đinh Việt</t>
  </si>
  <si>
    <t>Gia Lai</t>
  </si>
  <si>
    <t>Sông Bé</t>
  </si>
  <si>
    <t xml:space="preserve">Nguyễn Lê Thanh </t>
  </si>
  <si>
    <t>10/09/1998</t>
  </si>
  <si>
    <t>Nguyễn Xuân Anh</t>
  </si>
  <si>
    <t>08/02/1988</t>
  </si>
  <si>
    <t>19/11/1988</t>
  </si>
  <si>
    <t xml:space="preserve">Lê Thị Phương </t>
  </si>
  <si>
    <t>28/08/1995</t>
  </si>
  <si>
    <t xml:space="preserve">Nguyễn Thị Minh </t>
  </si>
  <si>
    <t xml:space="preserve">Trịnh Thị Thu </t>
  </si>
  <si>
    <t>Thúy</t>
  </si>
  <si>
    <t>02/04/1974</t>
  </si>
  <si>
    <t>Phú Thọ</t>
  </si>
  <si>
    <t>Mlô</t>
  </si>
  <si>
    <t>02/04/1988</t>
  </si>
  <si>
    <t xml:space="preserve">H Nῠil </t>
  </si>
  <si>
    <t>12/09/1985</t>
  </si>
  <si>
    <t>Đắk Nông</t>
  </si>
  <si>
    <t>10/06/1987</t>
  </si>
  <si>
    <t>Trầm</t>
  </si>
  <si>
    <t>Đặng Thị Lê</t>
  </si>
  <si>
    <t xml:space="preserve">Huỳnh Thị Thu </t>
  </si>
  <si>
    <t>TT</t>
  </si>
  <si>
    <t>Năm sinh</t>
  </si>
  <si>
    <t>Điểm các môn kiểm tra</t>
  </si>
  <si>
    <t>Điểm 
TB</t>
  </si>
  <si>
    <t>Kết
quả</t>
  </si>
  <si>
    <t>Xếp loại</t>
  </si>
  <si>
    <t>TT HUẾ</t>
  </si>
  <si>
    <t>Đà Nẵng</t>
  </si>
  <si>
    <t xml:space="preserve">                KẾT QUẢ KIỂM TRA CẤP CHỨNG CHỈ TIẾNG Ê ĐÊ KHÓA NGÀY 19, 20/02/2022</t>
  </si>
  <si>
    <t>(Kèm theo Quyết định số        /QĐ-SGDĐT ngày     /02/2022 của Sở GDĐT Đắk Nông)</t>
  </si>
  <si>
    <t>Danh sách này có 182 thí sinh./.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</si>
</sst>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-* #.##0.00_-;\-* #.##0.00_-;_-* &quot;-&quot;??_-;_-@_-"/>
  </numFmts>
  <fonts count="16" x14ac:knownFonts="1">
    <font>
      <sz val="11"/>
      <color theme="1"/>
      <name val="Calibri"/>
      <family val="2"/>
      <charset val="163"/>
      <scheme val="minor"/>
    </font>
    <font>
      <sz val="11"/>
      <color theme="1"/>
      <name val="Cambria"/>
      <family val="1"/>
      <charset val="163"/>
      <scheme val="major"/>
    </font>
    <font>
      <sz val="14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3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name val="Cambria"/>
      <family val="1"/>
      <charset val="163"/>
      <scheme val="major"/>
    </font>
    <font>
      <sz val="10"/>
      <name val="VNI-Times"/>
    </font>
    <font>
      <sz val="11"/>
      <color theme="1"/>
      <name val="Times New Roman"/>
      <family val="1"/>
    </font>
    <font>
      <sz val="1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2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165" fontId="4" fillId="0" borderId="0" applyFont="0" applyFill="0" applyBorder="0" applyAlignment="0" applyProtection="0"/>
  </cellStyleXfs>
  <cellXfs count="78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/>
    <xf numFmtId="0" fontId="5" fillId="0" borderId="2" xfId="0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/>
    </xf>
    <xf numFmtId="164" fontId="5" fillId="0" borderId="2" xfId="1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0" fillId="0" borderId="0" xfId="0" applyFont="1"/>
    <xf numFmtId="49" fontId="11" fillId="2" borderId="4" xfId="0" applyNumberFormat="1" applyFont="1" applyFill="1" applyBorder="1"/>
    <xf numFmtId="49" fontId="11" fillId="2" borderId="3" xfId="0" applyNumberFormat="1" applyFont="1" applyFill="1" applyBorder="1"/>
    <xf numFmtId="49" fontId="11" fillId="2" borderId="2" xfId="0" applyNumberFormat="1" applyFont="1" applyFill="1" applyBorder="1" applyAlignment="1">
      <alignment horizontal="center"/>
    </xf>
    <xf numFmtId="49" fontId="11" fillId="2" borderId="2" xfId="0" applyNumberFormat="1" applyFont="1" applyFill="1" applyBorder="1" applyAlignment="1"/>
    <xf numFmtId="0" fontId="11" fillId="2" borderId="3" xfId="0" applyFont="1" applyFill="1" applyBorder="1"/>
    <xf numFmtId="0" fontId="11" fillId="2" borderId="4" xfId="0" applyFont="1" applyFill="1" applyBorder="1"/>
    <xf numFmtId="0" fontId="11" fillId="2" borderId="2" xfId="0" applyFont="1" applyFill="1" applyBorder="1" applyAlignment="1"/>
    <xf numFmtId="49" fontId="11" fillId="2" borderId="2" xfId="0" applyNumberFormat="1" applyFont="1" applyFill="1" applyBorder="1" applyAlignment="1">
      <alignment horizontal="center" vertical="center"/>
    </xf>
    <xf numFmtId="0" fontId="12" fillId="0" borderId="0" xfId="0" applyFont="1"/>
    <xf numFmtId="49" fontId="5" fillId="2" borderId="4" xfId="0" applyNumberFormat="1" applyFont="1" applyFill="1" applyBorder="1"/>
    <xf numFmtId="49" fontId="5" fillId="2" borderId="3" xfId="0" applyNumberFormat="1" applyFont="1" applyFill="1" applyBorder="1"/>
    <xf numFmtId="49" fontId="5" fillId="2" borderId="2" xfId="0" applyNumberFormat="1" applyFont="1" applyFill="1" applyBorder="1" applyAlignment="1">
      <alignment horizontal="center"/>
    </xf>
    <xf numFmtId="49" fontId="5" fillId="2" borderId="2" xfId="0" applyNumberFormat="1" applyFont="1" applyFill="1" applyBorder="1" applyAlignment="1"/>
    <xf numFmtId="0" fontId="5" fillId="2" borderId="4" xfId="5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0" fontId="5" fillId="2" borderId="3" xfId="0" applyFont="1" applyFill="1" applyBorder="1" applyAlignment="1">
      <alignment horizontal="left"/>
    </xf>
    <xf numFmtId="49" fontId="5" fillId="2" borderId="2" xfId="0" quotePrefix="1" applyNumberFormat="1" applyFont="1" applyFill="1" applyBorder="1" applyAlignment="1">
      <alignment horizontal="center"/>
    </xf>
    <xf numFmtId="0" fontId="5" fillId="2" borderId="2" xfId="0" applyFont="1" applyFill="1" applyBorder="1" applyAlignment="1"/>
    <xf numFmtId="49" fontId="5" fillId="2" borderId="2" xfId="0" quotePrefix="1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49" fontId="11" fillId="2" borderId="2" xfId="3" applyNumberFormat="1" applyFont="1" applyFill="1" applyBorder="1" applyAlignment="1"/>
    <xf numFmtId="0" fontId="11" fillId="0" borderId="4" xfId="0" applyFont="1" applyBorder="1"/>
    <xf numFmtId="0" fontId="11" fillId="0" borderId="3" xfId="0" applyFont="1" applyBorder="1"/>
    <xf numFmtId="49" fontId="11" fillId="0" borderId="2" xfId="0" applyNumberFormat="1" applyFont="1" applyBorder="1" applyAlignment="1">
      <alignment horizontal="center"/>
    </xf>
    <xf numFmtId="0" fontId="11" fillId="0" borderId="2" xfId="0" applyFont="1" applyBorder="1"/>
    <xf numFmtId="0" fontId="11" fillId="0" borderId="4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49" fontId="11" fillId="2" borderId="4" xfId="0" applyNumberFormat="1" applyFont="1" applyFill="1" applyBorder="1" applyAlignment="1">
      <alignment horizontal="left" vertical="center"/>
    </xf>
    <xf numFmtId="49" fontId="11" fillId="2" borderId="3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/>
    </xf>
    <xf numFmtId="0" fontId="5" fillId="2" borderId="2" xfId="5" quotePrefix="1" applyFont="1" applyFill="1" applyBorder="1" applyAlignment="1"/>
    <xf numFmtId="49" fontId="5" fillId="2" borderId="4" xfId="0" applyNumberFormat="1" applyFont="1" applyFill="1" applyBorder="1" applyAlignment="1">
      <alignment horizontal="left" vertical="center"/>
    </xf>
    <xf numFmtId="49" fontId="5" fillId="2" borderId="3" xfId="0" applyNumberFormat="1" applyFont="1" applyFill="1" applyBorder="1" applyAlignment="1">
      <alignment horizontal="left" vertical="center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4" xfId="0" applyNumberFormat="1" applyFont="1" applyFill="1" applyBorder="1" applyAlignment="1">
      <alignment horizontal="left"/>
    </xf>
    <xf numFmtId="49" fontId="5" fillId="2" borderId="3" xfId="0" applyNumberFormat="1" applyFont="1" applyFill="1" applyBorder="1" applyAlignment="1">
      <alignment horizontal="left"/>
    </xf>
    <xf numFmtId="0" fontId="5" fillId="2" borderId="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49" fontId="5" fillId="2" borderId="5" xfId="0" applyNumberFormat="1" applyFont="1" applyFill="1" applyBorder="1" applyAlignment="1">
      <alignment horizontal="center"/>
    </xf>
    <xf numFmtId="49" fontId="5" fillId="2" borderId="5" xfId="0" applyNumberFormat="1" applyFont="1" applyFill="1" applyBorder="1" applyAlignment="1"/>
    <xf numFmtId="164" fontId="5" fillId="0" borderId="2" xfId="0" applyNumberFormat="1" applyFont="1" applyBorder="1" applyAlignment="1">
      <alignment horizontal="center"/>
    </xf>
    <xf numFmtId="0" fontId="5" fillId="2" borderId="5" xfId="0" applyFont="1" applyFill="1" applyBorder="1" applyAlignment="1">
      <alignment vertical="center"/>
    </xf>
    <xf numFmtId="49" fontId="5" fillId="0" borderId="2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0" fontId="5" fillId="0" borderId="4" xfId="0" applyFont="1" applyBorder="1"/>
    <xf numFmtId="0" fontId="5" fillId="0" borderId="3" xfId="0" applyFont="1" applyBorder="1"/>
    <xf numFmtId="0" fontId="5" fillId="0" borderId="2" xfId="0" applyFont="1" applyBorder="1"/>
    <xf numFmtId="0" fontId="5" fillId="0" borderId="0" xfId="0" applyFont="1"/>
    <xf numFmtId="0" fontId="12" fillId="0" borderId="0" xfId="0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wrapText="1"/>
    </xf>
    <xf numFmtId="0" fontId="12" fillId="0" borderId="2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</cellXfs>
  <cellStyles count="11">
    <cellStyle name="Comma 2" xfId="10"/>
    <cellStyle name="Normal" xfId="0" builtinId="0"/>
    <cellStyle name="Normal 18" xfId="6"/>
    <cellStyle name="Normal 2" xfId="4"/>
    <cellStyle name="Normal 2 2" xfId="2"/>
    <cellStyle name="Normal 2 2 3" xfId="5"/>
    <cellStyle name="Normal 2 4" xfId="1"/>
    <cellStyle name="Normal 4" xfId="3"/>
    <cellStyle name="Normal 55" xfId="7"/>
    <cellStyle name="Normal 60" xfId="8"/>
    <cellStyle name="Normal 68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0"/>
  <sheetViews>
    <sheetView tabSelected="1" topLeftCell="A115" workbookViewId="0">
      <selection activeCell="F202" sqref="F202"/>
    </sheetView>
  </sheetViews>
  <sheetFormatPr defaultColWidth="9" defaultRowHeight="14.25" x14ac:dyDescent="0.2"/>
  <cols>
    <col min="1" max="1" width="4.7109375" style="58" customWidth="1"/>
    <col min="2" max="2" width="5.42578125" style="2" customWidth="1"/>
    <col min="3" max="3" width="18.5703125" style="1" customWidth="1"/>
    <col min="4" max="4" width="6.5703125" style="1" customWidth="1"/>
    <col min="5" max="5" width="11.28515625" style="3" customWidth="1"/>
    <col min="6" max="6" width="12.140625" style="1" customWidth="1"/>
    <col min="7" max="7" width="6" style="4" customWidth="1"/>
    <col min="8" max="8" width="10.7109375" style="4" customWidth="1"/>
    <col min="9" max="9" width="8.28515625" style="4" customWidth="1"/>
    <col min="10" max="10" width="6.42578125" style="4" customWidth="1"/>
    <col min="11" max="11" width="6.5703125" style="1" customWidth="1"/>
    <col min="12" max="12" width="14.7109375" style="1" customWidth="1"/>
    <col min="13" max="16384" width="9" style="1"/>
  </cols>
  <sheetData>
    <row r="1" spans="1:12" s="19" customFormat="1" ht="15.75" x14ac:dyDescent="0.25">
      <c r="A1" s="69" t="s">
        <v>665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s="19" customFormat="1" ht="15.75" x14ac:dyDescent="0.25">
      <c r="A2" s="70" t="s">
        <v>666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12" s="10" customFormat="1" ht="15" x14ac:dyDescent="0.25">
      <c r="A3" s="77"/>
      <c r="B3" s="77"/>
      <c r="C3" s="77"/>
      <c r="D3" s="77"/>
      <c r="E3" s="77"/>
      <c r="F3" s="75"/>
      <c r="G3" s="75"/>
      <c r="H3" s="75"/>
      <c r="I3" s="75"/>
      <c r="J3" s="75"/>
    </row>
    <row r="5" spans="1:12" s="5" customFormat="1" ht="20.100000000000001" customHeight="1" x14ac:dyDescent="0.25">
      <c r="A5" s="76" t="s">
        <v>657</v>
      </c>
      <c r="B5" s="76" t="s">
        <v>0</v>
      </c>
      <c r="C5" s="76" t="s">
        <v>1</v>
      </c>
      <c r="D5" s="76"/>
      <c r="E5" s="76" t="s">
        <v>658</v>
      </c>
      <c r="F5" s="76" t="s">
        <v>2</v>
      </c>
      <c r="G5" s="73" t="s">
        <v>659</v>
      </c>
      <c r="H5" s="74"/>
      <c r="I5" s="74"/>
      <c r="J5" s="71" t="s">
        <v>660</v>
      </c>
      <c r="K5" s="71" t="s">
        <v>661</v>
      </c>
      <c r="L5" s="72" t="s">
        <v>662</v>
      </c>
    </row>
    <row r="6" spans="1:12" s="5" customFormat="1" ht="20.100000000000001" customHeight="1" x14ac:dyDescent="0.2">
      <c r="A6" s="76"/>
      <c r="B6" s="76"/>
      <c r="C6" s="76"/>
      <c r="D6" s="76"/>
      <c r="E6" s="76"/>
      <c r="F6" s="76"/>
      <c r="G6" s="6" t="s">
        <v>3</v>
      </c>
      <c r="H6" s="6" t="s">
        <v>4</v>
      </c>
      <c r="I6" s="6" t="s">
        <v>5</v>
      </c>
      <c r="J6" s="71"/>
      <c r="K6" s="71"/>
      <c r="L6" s="72"/>
    </row>
    <row r="7" spans="1:12" s="57" customFormat="1" ht="20.100000000000001" customHeight="1" x14ac:dyDescent="0.25">
      <c r="A7" s="59">
        <v>1</v>
      </c>
      <c r="B7" s="56" t="s">
        <v>7</v>
      </c>
      <c r="C7" s="47" t="s">
        <v>188</v>
      </c>
      <c r="D7" s="48" t="s">
        <v>189</v>
      </c>
      <c r="E7" s="52" t="s">
        <v>216</v>
      </c>
      <c r="F7" s="53" t="s">
        <v>217</v>
      </c>
      <c r="G7" s="54">
        <v>6.5</v>
      </c>
      <c r="H7" s="54">
        <v>9</v>
      </c>
      <c r="I7" s="54">
        <v>6</v>
      </c>
      <c r="J7" s="8">
        <f>IF(OR(G7="",H7="",I7=""),"",AVERAGE(G7:I7))</f>
        <v>7.166666666666667</v>
      </c>
      <c r="K7" s="9" t="str">
        <f>IF(J7="","",IF(AND(MIN(G7:I7)&gt;=2,J7&gt;=5),"ĐẠT","HỎNG"))</f>
        <v>ĐẠT</v>
      </c>
      <c r="L7" s="9" t="str">
        <f>IF(J7="","",IF(AND(MIN(G7:I7)&gt;=7,J7&gt;=8),"GIỎI",IF(AND(MIN(G7:I7)&gt;=6,J7&gt;=7),"KHÁ",IF(AND(MIN(G7:I7)&gt;=3,J7&gt;=5),"TRUNG BÌNH",""))))</f>
        <v>KHÁ</v>
      </c>
    </row>
    <row r="8" spans="1:12" s="57" customFormat="1" ht="20.100000000000001" customHeight="1" x14ac:dyDescent="0.25">
      <c r="A8" s="59">
        <v>2</v>
      </c>
      <c r="B8" s="56" t="s">
        <v>8</v>
      </c>
      <c r="C8" s="44" t="s">
        <v>190</v>
      </c>
      <c r="D8" s="45" t="s">
        <v>191</v>
      </c>
      <c r="E8" s="22" t="s">
        <v>218</v>
      </c>
      <c r="F8" s="23" t="s">
        <v>219</v>
      </c>
      <c r="G8" s="54">
        <v>6.5</v>
      </c>
      <c r="H8" s="54">
        <v>7.5</v>
      </c>
      <c r="I8" s="54">
        <v>7</v>
      </c>
      <c r="J8" s="8">
        <f t="shared" ref="J8:J24" si="0">IF(OR(G8="",H8="",I8=""),"",AVERAGE(G8:I8))</f>
        <v>7</v>
      </c>
      <c r="K8" s="9" t="str">
        <f t="shared" ref="K8:K24" si="1">IF(J8="","",IF(AND(MIN(G8:I8)&gt;=2,J8&gt;=5),"ĐẠT","HỎNG"))</f>
        <v>ĐẠT</v>
      </c>
      <c r="L8" s="9" t="str">
        <f t="shared" ref="L8:L24" si="2">IF(J8="","",IF(AND(MIN(G8:I8)&gt;=7,J8&gt;=8),"GIỎI",IF(AND(MIN(G8:I8)&gt;=6,J8&gt;=7),"KHÁ",IF(AND(MIN(G8:I8)&gt;=3,J8&gt;=5),"TRUNG BÌNH",""))))</f>
        <v>KHÁ</v>
      </c>
    </row>
    <row r="9" spans="1:12" s="57" customFormat="1" ht="20.100000000000001" customHeight="1" x14ac:dyDescent="0.25">
      <c r="A9" s="59">
        <v>3</v>
      </c>
      <c r="B9" s="56" t="s">
        <v>9</v>
      </c>
      <c r="C9" s="42" t="s">
        <v>192</v>
      </c>
      <c r="D9" s="27" t="s">
        <v>191</v>
      </c>
      <c r="E9" s="22" t="s">
        <v>220</v>
      </c>
      <c r="F9" s="23" t="s">
        <v>221</v>
      </c>
      <c r="G9" s="54">
        <v>7</v>
      </c>
      <c r="H9" s="54">
        <v>8.5</v>
      </c>
      <c r="I9" s="54">
        <v>6</v>
      </c>
      <c r="J9" s="8">
        <f t="shared" si="0"/>
        <v>7.166666666666667</v>
      </c>
      <c r="K9" s="9" t="str">
        <f t="shared" si="1"/>
        <v>ĐẠT</v>
      </c>
      <c r="L9" s="9" t="str">
        <f t="shared" si="2"/>
        <v>KHÁ</v>
      </c>
    </row>
    <row r="10" spans="1:12" s="57" customFormat="1" ht="20.100000000000001" customHeight="1" x14ac:dyDescent="0.25">
      <c r="A10" s="59">
        <v>4</v>
      </c>
      <c r="B10" s="56" t="s">
        <v>10</v>
      </c>
      <c r="C10" s="42" t="s">
        <v>193</v>
      </c>
      <c r="D10" s="27" t="s">
        <v>191</v>
      </c>
      <c r="E10" s="22" t="s">
        <v>222</v>
      </c>
      <c r="F10" s="23" t="s">
        <v>219</v>
      </c>
      <c r="G10" s="54">
        <v>8.5</v>
      </c>
      <c r="H10" s="54">
        <v>9</v>
      </c>
      <c r="I10" s="54">
        <v>6</v>
      </c>
      <c r="J10" s="8">
        <f t="shared" si="0"/>
        <v>7.833333333333333</v>
      </c>
      <c r="K10" s="9" t="str">
        <f t="shared" si="1"/>
        <v>ĐẠT</v>
      </c>
      <c r="L10" s="9" t="str">
        <f t="shared" si="2"/>
        <v>KHÁ</v>
      </c>
    </row>
    <row r="11" spans="1:12" s="57" customFormat="1" ht="20.100000000000001" customHeight="1" x14ac:dyDescent="0.25">
      <c r="A11" s="59">
        <v>5</v>
      </c>
      <c r="B11" s="56" t="s">
        <v>11</v>
      </c>
      <c r="C11" s="42" t="s">
        <v>194</v>
      </c>
      <c r="D11" s="27" t="s">
        <v>195</v>
      </c>
      <c r="E11" s="31" t="s">
        <v>223</v>
      </c>
      <c r="F11" s="23" t="s">
        <v>219</v>
      </c>
      <c r="G11" s="54">
        <v>9</v>
      </c>
      <c r="H11" s="54">
        <v>9</v>
      </c>
      <c r="I11" s="54">
        <v>8</v>
      </c>
      <c r="J11" s="8">
        <f t="shared" si="0"/>
        <v>8.6666666666666661</v>
      </c>
      <c r="K11" s="9" t="str">
        <f t="shared" si="1"/>
        <v>ĐẠT</v>
      </c>
      <c r="L11" s="9" t="str">
        <f t="shared" si="2"/>
        <v>GIỎI</v>
      </c>
    </row>
    <row r="12" spans="1:12" s="57" customFormat="1" ht="20.100000000000001" customHeight="1" x14ac:dyDescent="0.25">
      <c r="A12" s="59">
        <v>6</v>
      </c>
      <c r="B12" s="56" t="s">
        <v>12</v>
      </c>
      <c r="C12" s="26" t="s">
        <v>621</v>
      </c>
      <c r="D12" s="25" t="s">
        <v>196</v>
      </c>
      <c r="E12" s="22" t="s">
        <v>646</v>
      </c>
      <c r="F12" s="53" t="s">
        <v>224</v>
      </c>
      <c r="G12" s="54">
        <v>8.5</v>
      </c>
      <c r="H12" s="54">
        <v>9</v>
      </c>
      <c r="I12" s="54">
        <v>6</v>
      </c>
      <c r="J12" s="8">
        <f t="shared" si="0"/>
        <v>7.833333333333333</v>
      </c>
      <c r="K12" s="9" t="str">
        <f t="shared" si="1"/>
        <v>ĐẠT</v>
      </c>
      <c r="L12" s="9" t="str">
        <f t="shared" si="2"/>
        <v>KHÁ</v>
      </c>
    </row>
    <row r="13" spans="1:12" s="57" customFormat="1" ht="20.100000000000001" customHeight="1" x14ac:dyDescent="0.25">
      <c r="A13" s="59">
        <v>7</v>
      </c>
      <c r="B13" s="56" t="s">
        <v>13</v>
      </c>
      <c r="C13" s="47" t="s">
        <v>197</v>
      </c>
      <c r="D13" s="48" t="s">
        <v>198</v>
      </c>
      <c r="E13" s="22" t="s">
        <v>225</v>
      </c>
      <c r="F13" s="55" t="s">
        <v>217</v>
      </c>
      <c r="G13" s="54">
        <v>8</v>
      </c>
      <c r="H13" s="54">
        <v>9</v>
      </c>
      <c r="I13" s="54">
        <v>6</v>
      </c>
      <c r="J13" s="8">
        <f t="shared" si="0"/>
        <v>7.666666666666667</v>
      </c>
      <c r="K13" s="9" t="str">
        <f t="shared" si="1"/>
        <v>ĐẠT</v>
      </c>
      <c r="L13" s="9" t="str">
        <f t="shared" si="2"/>
        <v>KHÁ</v>
      </c>
    </row>
    <row r="14" spans="1:12" s="57" customFormat="1" ht="20.100000000000001" customHeight="1" x14ac:dyDescent="0.25">
      <c r="A14" s="59">
        <v>8</v>
      </c>
      <c r="B14" s="56" t="s">
        <v>14</v>
      </c>
      <c r="C14" s="26" t="s">
        <v>199</v>
      </c>
      <c r="D14" s="25" t="s">
        <v>200</v>
      </c>
      <c r="E14" s="30" t="s">
        <v>226</v>
      </c>
      <c r="F14" s="23" t="s">
        <v>219</v>
      </c>
      <c r="G14" s="54">
        <v>7.5</v>
      </c>
      <c r="H14" s="54">
        <v>9</v>
      </c>
      <c r="I14" s="54">
        <v>6</v>
      </c>
      <c r="J14" s="8">
        <f t="shared" si="0"/>
        <v>7.5</v>
      </c>
      <c r="K14" s="9" t="str">
        <f t="shared" si="1"/>
        <v>ĐẠT</v>
      </c>
      <c r="L14" s="9" t="str">
        <f t="shared" si="2"/>
        <v>KHÁ</v>
      </c>
    </row>
    <row r="15" spans="1:12" s="57" customFormat="1" ht="20.100000000000001" customHeight="1" x14ac:dyDescent="0.25">
      <c r="A15" s="59">
        <v>9</v>
      </c>
      <c r="B15" s="56" t="s">
        <v>15</v>
      </c>
      <c r="C15" s="26" t="s">
        <v>622</v>
      </c>
      <c r="D15" s="25" t="s">
        <v>201</v>
      </c>
      <c r="E15" s="22" t="s">
        <v>227</v>
      </c>
      <c r="F15" s="23" t="s">
        <v>219</v>
      </c>
      <c r="G15" s="54">
        <v>8</v>
      </c>
      <c r="H15" s="54">
        <v>9</v>
      </c>
      <c r="I15" s="54">
        <v>6</v>
      </c>
      <c r="J15" s="8">
        <f t="shared" si="0"/>
        <v>7.666666666666667</v>
      </c>
      <c r="K15" s="9" t="str">
        <f t="shared" si="1"/>
        <v>ĐẠT</v>
      </c>
      <c r="L15" s="9" t="str">
        <f t="shared" si="2"/>
        <v>KHÁ</v>
      </c>
    </row>
    <row r="16" spans="1:12" s="57" customFormat="1" ht="20.100000000000001" customHeight="1" x14ac:dyDescent="0.25">
      <c r="A16" s="59">
        <v>10</v>
      </c>
      <c r="B16" s="56" t="s">
        <v>16</v>
      </c>
      <c r="C16" s="42" t="s">
        <v>202</v>
      </c>
      <c r="D16" s="27" t="s">
        <v>203</v>
      </c>
      <c r="E16" s="22" t="s">
        <v>228</v>
      </c>
      <c r="F16" s="23" t="s">
        <v>219</v>
      </c>
      <c r="G16" s="54">
        <v>8.5</v>
      </c>
      <c r="H16" s="54">
        <v>8.5</v>
      </c>
      <c r="I16" s="54">
        <v>6</v>
      </c>
      <c r="J16" s="8">
        <f t="shared" si="0"/>
        <v>7.666666666666667</v>
      </c>
      <c r="K16" s="9" t="str">
        <f t="shared" si="1"/>
        <v>ĐẠT</v>
      </c>
      <c r="L16" s="9" t="str">
        <f t="shared" si="2"/>
        <v>KHÁ</v>
      </c>
    </row>
    <row r="17" spans="1:12" s="57" customFormat="1" ht="20.100000000000001" customHeight="1" x14ac:dyDescent="0.25">
      <c r="A17" s="59">
        <v>11</v>
      </c>
      <c r="B17" s="56" t="s">
        <v>17</v>
      </c>
      <c r="C17" s="42" t="s">
        <v>204</v>
      </c>
      <c r="D17" s="27" t="s">
        <v>205</v>
      </c>
      <c r="E17" s="22" t="s">
        <v>229</v>
      </c>
      <c r="F17" s="23" t="s">
        <v>219</v>
      </c>
      <c r="G17" s="54">
        <v>9</v>
      </c>
      <c r="H17" s="54">
        <v>8</v>
      </c>
      <c r="I17" s="54">
        <v>6</v>
      </c>
      <c r="J17" s="8">
        <f t="shared" si="0"/>
        <v>7.666666666666667</v>
      </c>
      <c r="K17" s="9" t="str">
        <f t="shared" si="1"/>
        <v>ĐẠT</v>
      </c>
      <c r="L17" s="9" t="str">
        <f t="shared" si="2"/>
        <v>KHÁ</v>
      </c>
    </row>
    <row r="18" spans="1:12" s="57" customFormat="1" ht="20.100000000000001" customHeight="1" x14ac:dyDescent="0.25">
      <c r="A18" s="59">
        <v>12</v>
      </c>
      <c r="B18" s="56" t="s">
        <v>18</v>
      </c>
      <c r="C18" s="44" t="s">
        <v>206</v>
      </c>
      <c r="D18" s="45" t="s">
        <v>207</v>
      </c>
      <c r="E18" s="30" t="s">
        <v>230</v>
      </c>
      <c r="F18" s="23" t="s">
        <v>219</v>
      </c>
      <c r="G18" s="54">
        <v>8</v>
      </c>
      <c r="H18" s="54">
        <v>8.5</v>
      </c>
      <c r="I18" s="54">
        <v>6</v>
      </c>
      <c r="J18" s="8">
        <f t="shared" si="0"/>
        <v>7.5</v>
      </c>
      <c r="K18" s="9" t="str">
        <f t="shared" si="1"/>
        <v>ĐẠT</v>
      </c>
      <c r="L18" s="9" t="str">
        <f t="shared" si="2"/>
        <v>KHÁ</v>
      </c>
    </row>
    <row r="19" spans="1:12" s="57" customFormat="1" ht="20.100000000000001" customHeight="1" x14ac:dyDescent="0.25">
      <c r="A19" s="59">
        <v>13</v>
      </c>
      <c r="B19" s="56" t="s">
        <v>19</v>
      </c>
      <c r="C19" s="47" t="s">
        <v>208</v>
      </c>
      <c r="D19" s="48" t="s">
        <v>209</v>
      </c>
      <c r="E19" s="31" t="s">
        <v>231</v>
      </c>
      <c r="F19" s="32" t="s">
        <v>232</v>
      </c>
      <c r="G19" s="54">
        <v>6</v>
      </c>
      <c r="H19" s="54">
        <v>9</v>
      </c>
      <c r="I19" s="54">
        <v>6</v>
      </c>
      <c r="J19" s="8">
        <f t="shared" si="0"/>
        <v>7</v>
      </c>
      <c r="K19" s="9" t="str">
        <f t="shared" si="1"/>
        <v>ĐẠT</v>
      </c>
      <c r="L19" s="9" t="str">
        <f t="shared" si="2"/>
        <v>KHÁ</v>
      </c>
    </row>
    <row r="20" spans="1:12" s="57" customFormat="1" ht="20.100000000000001" customHeight="1" x14ac:dyDescent="0.25">
      <c r="A20" s="59">
        <v>14</v>
      </c>
      <c r="B20" s="56" t="s">
        <v>20</v>
      </c>
      <c r="C20" s="44" t="s">
        <v>210</v>
      </c>
      <c r="D20" s="45" t="s">
        <v>211</v>
      </c>
      <c r="E20" s="22" t="s">
        <v>233</v>
      </c>
      <c r="F20" s="32" t="s">
        <v>234</v>
      </c>
      <c r="G20" s="54">
        <v>6.5</v>
      </c>
      <c r="H20" s="54">
        <v>9</v>
      </c>
      <c r="I20" s="54">
        <v>6</v>
      </c>
      <c r="J20" s="8">
        <f t="shared" si="0"/>
        <v>7.166666666666667</v>
      </c>
      <c r="K20" s="9" t="str">
        <f t="shared" si="1"/>
        <v>ĐẠT</v>
      </c>
      <c r="L20" s="9" t="str">
        <f t="shared" si="2"/>
        <v>KHÁ</v>
      </c>
    </row>
    <row r="21" spans="1:12" s="57" customFormat="1" ht="20.100000000000001" customHeight="1" x14ac:dyDescent="0.25">
      <c r="A21" s="59">
        <v>15</v>
      </c>
      <c r="B21" s="56" t="s">
        <v>21</v>
      </c>
      <c r="C21" s="42" t="s">
        <v>212</v>
      </c>
      <c r="D21" s="27" t="s">
        <v>211</v>
      </c>
      <c r="E21" s="22" t="s">
        <v>235</v>
      </c>
      <c r="F21" s="23" t="s">
        <v>219</v>
      </c>
      <c r="G21" s="54">
        <v>7</v>
      </c>
      <c r="H21" s="54">
        <v>9</v>
      </c>
      <c r="I21" s="54">
        <v>6</v>
      </c>
      <c r="J21" s="8">
        <f t="shared" si="0"/>
        <v>7.333333333333333</v>
      </c>
      <c r="K21" s="9" t="str">
        <f t="shared" si="1"/>
        <v>ĐẠT</v>
      </c>
      <c r="L21" s="9" t="str">
        <f t="shared" si="2"/>
        <v>KHÁ</v>
      </c>
    </row>
    <row r="22" spans="1:12" s="57" customFormat="1" ht="20.100000000000001" customHeight="1" x14ac:dyDescent="0.25">
      <c r="A22" s="59">
        <v>16</v>
      </c>
      <c r="B22" s="56" t="s">
        <v>22</v>
      </c>
      <c r="C22" s="42" t="s">
        <v>213</v>
      </c>
      <c r="D22" s="27" t="s">
        <v>211</v>
      </c>
      <c r="E22" s="52" t="s">
        <v>236</v>
      </c>
      <c r="F22" s="23" t="s">
        <v>219</v>
      </c>
      <c r="G22" s="54">
        <v>8.5</v>
      </c>
      <c r="H22" s="54">
        <v>9</v>
      </c>
      <c r="I22" s="54">
        <v>6</v>
      </c>
      <c r="J22" s="8">
        <f t="shared" si="0"/>
        <v>7.833333333333333</v>
      </c>
      <c r="K22" s="9" t="str">
        <f t="shared" si="1"/>
        <v>ĐẠT</v>
      </c>
      <c r="L22" s="9" t="str">
        <f t="shared" si="2"/>
        <v>KHÁ</v>
      </c>
    </row>
    <row r="23" spans="1:12" s="57" customFormat="1" ht="20.100000000000001" customHeight="1" x14ac:dyDescent="0.25">
      <c r="A23" s="59">
        <v>17</v>
      </c>
      <c r="B23" s="56" t="s">
        <v>23</v>
      </c>
      <c r="C23" s="26" t="s">
        <v>623</v>
      </c>
      <c r="D23" s="25" t="s">
        <v>211</v>
      </c>
      <c r="E23" s="52" t="s">
        <v>237</v>
      </c>
      <c r="F23" s="23" t="s">
        <v>219</v>
      </c>
      <c r="G23" s="54">
        <v>8.5</v>
      </c>
      <c r="H23" s="54">
        <v>8</v>
      </c>
      <c r="I23" s="54">
        <v>6</v>
      </c>
      <c r="J23" s="8">
        <f t="shared" si="0"/>
        <v>7.5</v>
      </c>
      <c r="K23" s="9" t="str">
        <f t="shared" si="1"/>
        <v>ĐẠT</v>
      </c>
      <c r="L23" s="9" t="str">
        <f t="shared" si="2"/>
        <v>KHÁ</v>
      </c>
    </row>
    <row r="24" spans="1:12" s="57" customFormat="1" ht="20.100000000000001" customHeight="1" x14ac:dyDescent="0.25">
      <c r="A24" s="59">
        <v>18</v>
      </c>
      <c r="B24" s="56" t="s">
        <v>24</v>
      </c>
      <c r="C24" s="47" t="s">
        <v>214</v>
      </c>
      <c r="D24" s="48" t="s">
        <v>215</v>
      </c>
      <c r="E24" s="22" t="s">
        <v>238</v>
      </c>
      <c r="F24" s="23" t="s">
        <v>219</v>
      </c>
      <c r="G24" s="54">
        <v>7</v>
      </c>
      <c r="H24" s="54">
        <v>8</v>
      </c>
      <c r="I24" s="54">
        <v>6</v>
      </c>
      <c r="J24" s="8">
        <f t="shared" si="0"/>
        <v>7</v>
      </c>
      <c r="K24" s="9" t="str">
        <f t="shared" si="1"/>
        <v>ĐẠT</v>
      </c>
      <c r="L24" s="9" t="str">
        <f t="shared" si="2"/>
        <v>KHÁ</v>
      </c>
    </row>
    <row r="25" spans="1:12" s="57" customFormat="1" ht="20.100000000000001" customHeight="1" x14ac:dyDescent="0.25">
      <c r="A25" s="59">
        <v>19</v>
      </c>
      <c r="B25" s="56" t="s">
        <v>25</v>
      </c>
      <c r="C25" s="26" t="s">
        <v>624</v>
      </c>
      <c r="D25" s="25" t="s">
        <v>239</v>
      </c>
      <c r="E25" s="28" t="s">
        <v>240</v>
      </c>
      <c r="F25" s="31" t="s">
        <v>217</v>
      </c>
      <c r="G25" s="54">
        <v>6</v>
      </c>
      <c r="H25" s="54">
        <v>8</v>
      </c>
      <c r="I25" s="54">
        <v>6</v>
      </c>
      <c r="J25" s="8">
        <f t="shared" ref="J25:J39" si="3">IF(OR(G25="",H25="",I25=""),"",AVERAGE(G25:I25))</f>
        <v>6.666666666666667</v>
      </c>
      <c r="K25" s="9" t="str">
        <f t="shared" ref="K25:K39" si="4">IF(J25="","",IF(AND(MIN(G25:I25)&gt;=2,J25&gt;=5),"ĐẠT","HỎNG"))</f>
        <v>ĐẠT</v>
      </c>
      <c r="L25" s="9" t="str">
        <f t="shared" ref="L25:L39" si="5">IF(J25="","",IF(AND(MIN(G25:I25)&gt;=7,J25&gt;=8),"GIỎI",IF(AND(MIN(G25:I25)&gt;=6,J25&gt;=7),"KHÁ",IF(AND(MIN(G25:I25)&gt;=3,J25&gt;=5),"TRUNG BÌNH",""))))</f>
        <v>TRUNG BÌNH</v>
      </c>
    </row>
    <row r="26" spans="1:12" s="57" customFormat="1" ht="20.100000000000001" customHeight="1" x14ac:dyDescent="0.25">
      <c r="A26" s="59">
        <v>20</v>
      </c>
      <c r="B26" s="56" t="s">
        <v>26</v>
      </c>
      <c r="C26" s="44" t="s">
        <v>241</v>
      </c>
      <c r="D26" s="45" t="s">
        <v>242</v>
      </c>
      <c r="E26" s="31" t="s">
        <v>243</v>
      </c>
      <c r="F26" s="31" t="s">
        <v>219</v>
      </c>
      <c r="G26" s="54">
        <v>5.5</v>
      </c>
      <c r="H26" s="54">
        <v>6.5</v>
      </c>
      <c r="I26" s="54">
        <v>7</v>
      </c>
      <c r="J26" s="8">
        <f t="shared" si="3"/>
        <v>6.333333333333333</v>
      </c>
      <c r="K26" s="9" t="str">
        <f t="shared" si="4"/>
        <v>ĐẠT</v>
      </c>
      <c r="L26" s="9" t="str">
        <f t="shared" si="5"/>
        <v>TRUNG BÌNH</v>
      </c>
    </row>
    <row r="27" spans="1:12" s="57" customFormat="1" ht="20.100000000000001" customHeight="1" x14ac:dyDescent="0.25">
      <c r="A27" s="59">
        <v>21</v>
      </c>
      <c r="B27" s="56" t="s">
        <v>27</v>
      </c>
      <c r="C27" s="26" t="s">
        <v>244</v>
      </c>
      <c r="D27" s="25" t="s">
        <v>242</v>
      </c>
      <c r="E27" s="22" t="s">
        <v>245</v>
      </c>
      <c r="F27" s="31" t="s">
        <v>217</v>
      </c>
      <c r="G27" s="54">
        <v>6.5</v>
      </c>
      <c r="H27" s="54">
        <v>7.5</v>
      </c>
      <c r="I27" s="54">
        <v>6</v>
      </c>
      <c r="J27" s="8">
        <f t="shared" si="3"/>
        <v>6.666666666666667</v>
      </c>
      <c r="K27" s="9" t="str">
        <f t="shared" si="4"/>
        <v>ĐẠT</v>
      </c>
      <c r="L27" s="9" t="str">
        <f t="shared" si="5"/>
        <v>TRUNG BÌNH</v>
      </c>
    </row>
    <row r="28" spans="1:12" s="57" customFormat="1" ht="20.100000000000001" customHeight="1" x14ac:dyDescent="0.25">
      <c r="A28" s="59">
        <v>22</v>
      </c>
      <c r="B28" s="56" t="s">
        <v>28</v>
      </c>
      <c r="C28" s="42" t="s">
        <v>247</v>
      </c>
      <c r="D28" s="27" t="s">
        <v>248</v>
      </c>
      <c r="E28" s="22" t="s">
        <v>249</v>
      </c>
      <c r="F28" s="31" t="s">
        <v>219</v>
      </c>
      <c r="G28" s="54">
        <v>7</v>
      </c>
      <c r="H28" s="54">
        <v>7</v>
      </c>
      <c r="I28" s="54">
        <v>6</v>
      </c>
      <c r="J28" s="8">
        <f t="shared" si="3"/>
        <v>6.666666666666667</v>
      </c>
      <c r="K28" s="9" t="str">
        <f t="shared" si="4"/>
        <v>ĐẠT</v>
      </c>
      <c r="L28" s="9" t="str">
        <f t="shared" si="5"/>
        <v>TRUNG BÌNH</v>
      </c>
    </row>
    <row r="29" spans="1:12" s="57" customFormat="1" ht="20.100000000000001" customHeight="1" x14ac:dyDescent="0.25">
      <c r="A29" s="59">
        <v>23</v>
      </c>
      <c r="B29" s="56" t="s">
        <v>29</v>
      </c>
      <c r="C29" s="47" t="s">
        <v>250</v>
      </c>
      <c r="D29" s="48" t="s">
        <v>251</v>
      </c>
      <c r="E29" s="22" t="s">
        <v>252</v>
      </c>
      <c r="F29" s="31" t="s">
        <v>219</v>
      </c>
      <c r="G29" s="54">
        <v>7.5</v>
      </c>
      <c r="H29" s="54">
        <v>7.5</v>
      </c>
      <c r="I29" s="54">
        <v>6</v>
      </c>
      <c r="J29" s="8">
        <f t="shared" si="3"/>
        <v>7</v>
      </c>
      <c r="K29" s="9" t="str">
        <f t="shared" si="4"/>
        <v>ĐẠT</v>
      </c>
      <c r="L29" s="9" t="str">
        <f t="shared" si="5"/>
        <v>KHÁ</v>
      </c>
    </row>
    <row r="30" spans="1:12" s="57" customFormat="1" ht="20.100000000000001" customHeight="1" x14ac:dyDescent="0.25">
      <c r="A30" s="59">
        <v>24</v>
      </c>
      <c r="B30" s="56" t="s">
        <v>30</v>
      </c>
      <c r="C30" s="42" t="s">
        <v>208</v>
      </c>
      <c r="D30" s="27" t="s">
        <v>251</v>
      </c>
      <c r="E30" s="22" t="s">
        <v>253</v>
      </c>
      <c r="F30" s="31" t="s">
        <v>219</v>
      </c>
      <c r="G30" s="54">
        <v>6.5</v>
      </c>
      <c r="H30" s="54">
        <v>7.5</v>
      </c>
      <c r="I30" s="54">
        <v>6</v>
      </c>
      <c r="J30" s="8">
        <f t="shared" si="3"/>
        <v>6.666666666666667</v>
      </c>
      <c r="K30" s="9" t="str">
        <f t="shared" si="4"/>
        <v>ĐẠT</v>
      </c>
      <c r="L30" s="9" t="str">
        <f t="shared" si="5"/>
        <v>TRUNG BÌNH</v>
      </c>
    </row>
    <row r="31" spans="1:12" s="57" customFormat="1" ht="20.100000000000001" customHeight="1" x14ac:dyDescent="0.25">
      <c r="A31" s="59">
        <v>25</v>
      </c>
      <c r="B31" s="56" t="s">
        <v>6</v>
      </c>
      <c r="C31" s="26" t="s">
        <v>250</v>
      </c>
      <c r="D31" s="25" t="s">
        <v>251</v>
      </c>
      <c r="E31" s="22" t="s">
        <v>254</v>
      </c>
      <c r="F31" s="49" t="s">
        <v>664</v>
      </c>
      <c r="G31" s="54">
        <v>7</v>
      </c>
      <c r="H31" s="54">
        <v>7</v>
      </c>
      <c r="I31" s="54">
        <v>5</v>
      </c>
      <c r="J31" s="8">
        <f t="shared" si="3"/>
        <v>6.333333333333333</v>
      </c>
      <c r="K31" s="9" t="str">
        <f t="shared" si="4"/>
        <v>ĐẠT</v>
      </c>
      <c r="L31" s="9" t="str">
        <f t="shared" si="5"/>
        <v>TRUNG BÌNH</v>
      </c>
    </row>
    <row r="32" spans="1:12" s="57" customFormat="1" ht="20.100000000000001" customHeight="1" x14ac:dyDescent="0.25">
      <c r="A32" s="59">
        <v>26</v>
      </c>
      <c r="B32" s="56" t="s">
        <v>31</v>
      </c>
      <c r="C32" s="42" t="s">
        <v>255</v>
      </c>
      <c r="D32" s="27" t="s">
        <v>256</v>
      </c>
      <c r="E32" s="22" t="s">
        <v>257</v>
      </c>
      <c r="F32" s="49" t="s">
        <v>217</v>
      </c>
      <c r="G32" s="54">
        <v>5</v>
      </c>
      <c r="H32" s="54">
        <v>6.5</v>
      </c>
      <c r="I32" s="54">
        <v>6</v>
      </c>
      <c r="J32" s="8">
        <f t="shared" si="3"/>
        <v>5.833333333333333</v>
      </c>
      <c r="K32" s="9" t="str">
        <f t="shared" si="4"/>
        <v>ĐẠT</v>
      </c>
      <c r="L32" s="9" t="str">
        <f t="shared" si="5"/>
        <v>TRUNG BÌNH</v>
      </c>
    </row>
    <row r="33" spans="1:12" s="57" customFormat="1" ht="20.100000000000001" customHeight="1" x14ac:dyDescent="0.25">
      <c r="A33" s="59">
        <v>27</v>
      </c>
      <c r="B33" s="56" t="s">
        <v>32</v>
      </c>
      <c r="C33" s="44" t="s">
        <v>258</v>
      </c>
      <c r="D33" s="45" t="s">
        <v>256</v>
      </c>
      <c r="E33" s="31" t="s">
        <v>259</v>
      </c>
      <c r="F33" s="31" t="s">
        <v>219</v>
      </c>
      <c r="G33" s="54">
        <v>5.5</v>
      </c>
      <c r="H33" s="54">
        <v>6</v>
      </c>
      <c r="I33" s="54">
        <v>6</v>
      </c>
      <c r="J33" s="8">
        <f t="shared" si="3"/>
        <v>5.833333333333333</v>
      </c>
      <c r="K33" s="9" t="str">
        <f t="shared" si="4"/>
        <v>ĐẠT</v>
      </c>
      <c r="L33" s="9" t="str">
        <f t="shared" si="5"/>
        <v>TRUNG BÌNH</v>
      </c>
    </row>
    <row r="34" spans="1:12" s="57" customFormat="1" ht="20.100000000000001" customHeight="1" x14ac:dyDescent="0.25">
      <c r="A34" s="59">
        <v>28</v>
      </c>
      <c r="B34" s="56" t="s">
        <v>33</v>
      </c>
      <c r="C34" s="50" t="s">
        <v>260</v>
      </c>
      <c r="D34" s="51" t="s">
        <v>256</v>
      </c>
      <c r="E34" s="31" t="s">
        <v>261</v>
      </c>
      <c r="F34" s="31" t="s">
        <v>219</v>
      </c>
      <c r="G34" s="54">
        <v>4.5</v>
      </c>
      <c r="H34" s="54">
        <v>8.5</v>
      </c>
      <c r="I34" s="54">
        <v>6</v>
      </c>
      <c r="J34" s="8">
        <f t="shared" si="3"/>
        <v>6.333333333333333</v>
      </c>
      <c r="K34" s="9" t="str">
        <f t="shared" si="4"/>
        <v>ĐẠT</v>
      </c>
      <c r="L34" s="9" t="str">
        <f t="shared" si="5"/>
        <v>TRUNG BÌNH</v>
      </c>
    </row>
    <row r="35" spans="1:12" s="57" customFormat="1" ht="20.100000000000001" customHeight="1" x14ac:dyDescent="0.25">
      <c r="A35" s="59">
        <v>29</v>
      </c>
      <c r="B35" s="56" t="s">
        <v>34</v>
      </c>
      <c r="C35" s="47" t="s">
        <v>263</v>
      </c>
      <c r="D35" s="48" t="s">
        <v>256</v>
      </c>
      <c r="E35" s="22" t="s">
        <v>264</v>
      </c>
      <c r="F35" s="31" t="s">
        <v>219</v>
      </c>
      <c r="G35" s="54">
        <v>6</v>
      </c>
      <c r="H35" s="54">
        <v>8.5</v>
      </c>
      <c r="I35" s="54">
        <v>6</v>
      </c>
      <c r="J35" s="8">
        <f t="shared" si="3"/>
        <v>6.833333333333333</v>
      </c>
      <c r="K35" s="9" t="str">
        <f t="shared" si="4"/>
        <v>ĐẠT</v>
      </c>
      <c r="L35" s="9" t="str">
        <f t="shared" si="5"/>
        <v>TRUNG BÌNH</v>
      </c>
    </row>
    <row r="36" spans="1:12" s="57" customFormat="1" ht="20.100000000000001" customHeight="1" x14ac:dyDescent="0.25">
      <c r="A36" s="59">
        <v>30</v>
      </c>
      <c r="B36" s="56" t="s">
        <v>35</v>
      </c>
      <c r="C36" s="47" t="s">
        <v>265</v>
      </c>
      <c r="D36" s="48" t="s">
        <v>266</v>
      </c>
      <c r="E36" s="22" t="s">
        <v>267</v>
      </c>
      <c r="F36" s="31" t="s">
        <v>219</v>
      </c>
      <c r="G36" s="54">
        <v>5.5</v>
      </c>
      <c r="H36" s="54">
        <v>7.5</v>
      </c>
      <c r="I36" s="54">
        <v>6</v>
      </c>
      <c r="J36" s="8">
        <f t="shared" si="3"/>
        <v>6.333333333333333</v>
      </c>
      <c r="K36" s="9" t="str">
        <f t="shared" si="4"/>
        <v>ĐẠT</v>
      </c>
      <c r="L36" s="9" t="str">
        <f t="shared" si="5"/>
        <v>TRUNG BÌNH</v>
      </c>
    </row>
    <row r="37" spans="1:12" s="57" customFormat="1" ht="20.100000000000001" customHeight="1" x14ac:dyDescent="0.25">
      <c r="A37" s="59">
        <v>31</v>
      </c>
      <c r="B37" s="56" t="s">
        <v>36</v>
      </c>
      <c r="C37" s="44" t="s">
        <v>268</v>
      </c>
      <c r="D37" s="45" t="s">
        <v>269</v>
      </c>
      <c r="E37" s="31" t="s">
        <v>270</v>
      </c>
      <c r="F37" s="31" t="s">
        <v>271</v>
      </c>
      <c r="G37" s="54">
        <v>5</v>
      </c>
      <c r="H37" s="54">
        <v>6.5</v>
      </c>
      <c r="I37" s="54">
        <v>6</v>
      </c>
      <c r="J37" s="8">
        <f t="shared" si="3"/>
        <v>5.833333333333333</v>
      </c>
      <c r="K37" s="9" t="str">
        <f t="shared" si="4"/>
        <v>ĐẠT</v>
      </c>
      <c r="L37" s="9" t="str">
        <f t="shared" si="5"/>
        <v>TRUNG BÌNH</v>
      </c>
    </row>
    <row r="38" spans="1:12" s="57" customFormat="1" ht="20.100000000000001" customHeight="1" x14ac:dyDescent="0.25">
      <c r="A38" s="59">
        <v>32</v>
      </c>
      <c r="B38" s="56" t="s">
        <v>37</v>
      </c>
      <c r="C38" s="42" t="s">
        <v>272</v>
      </c>
      <c r="D38" s="27" t="s">
        <v>273</v>
      </c>
      <c r="E38" s="22" t="s">
        <v>274</v>
      </c>
      <c r="F38" s="49" t="s">
        <v>234</v>
      </c>
      <c r="G38" s="54">
        <v>5</v>
      </c>
      <c r="H38" s="54">
        <v>7.5</v>
      </c>
      <c r="I38" s="54">
        <v>6</v>
      </c>
      <c r="J38" s="8">
        <f t="shared" si="3"/>
        <v>6.166666666666667</v>
      </c>
      <c r="K38" s="9" t="str">
        <f t="shared" si="4"/>
        <v>ĐẠT</v>
      </c>
      <c r="L38" s="9" t="str">
        <f t="shared" si="5"/>
        <v>TRUNG BÌNH</v>
      </c>
    </row>
    <row r="39" spans="1:12" s="57" customFormat="1" ht="20.100000000000001" customHeight="1" x14ac:dyDescent="0.25">
      <c r="A39" s="59">
        <v>33</v>
      </c>
      <c r="B39" s="56" t="s">
        <v>38</v>
      </c>
      <c r="C39" s="26" t="s">
        <v>275</v>
      </c>
      <c r="D39" s="25" t="s">
        <v>276</v>
      </c>
      <c r="E39" s="22" t="s">
        <v>277</v>
      </c>
      <c r="F39" s="31" t="s">
        <v>647</v>
      </c>
      <c r="G39" s="54">
        <v>5</v>
      </c>
      <c r="H39" s="54">
        <v>7</v>
      </c>
      <c r="I39" s="54">
        <v>6</v>
      </c>
      <c r="J39" s="8">
        <f t="shared" si="3"/>
        <v>6</v>
      </c>
      <c r="K39" s="9" t="str">
        <f t="shared" si="4"/>
        <v>ĐẠT</v>
      </c>
      <c r="L39" s="9" t="str">
        <f t="shared" si="5"/>
        <v>TRUNG BÌNH</v>
      </c>
    </row>
    <row r="40" spans="1:12" s="57" customFormat="1" ht="20.100000000000001" customHeight="1" x14ac:dyDescent="0.25">
      <c r="A40" s="59">
        <v>34</v>
      </c>
      <c r="B40" s="56" t="s">
        <v>39</v>
      </c>
      <c r="C40" s="20" t="s">
        <v>197</v>
      </c>
      <c r="D40" s="21" t="s">
        <v>278</v>
      </c>
      <c r="E40" s="31" t="s">
        <v>262</v>
      </c>
      <c r="F40" s="23" t="s">
        <v>219</v>
      </c>
      <c r="G40" s="54">
        <v>4.5</v>
      </c>
      <c r="H40" s="54">
        <v>7</v>
      </c>
      <c r="I40" s="54">
        <v>6</v>
      </c>
      <c r="J40" s="8">
        <f>IF(OR(G40="",H40="",I40=""),"",AVERAGE(G40:I40))</f>
        <v>5.833333333333333</v>
      </c>
      <c r="K40" s="9" t="str">
        <f>IF(J40="","",IF(AND(MIN(G40:I40)&gt;=2,J40&gt;=5),"ĐẠT","HỎNG"))</f>
        <v>ĐẠT</v>
      </c>
      <c r="L40" s="9" t="str">
        <f>IF(J40="","",IF(AND(MIN(G40:I40)&gt;=7,J40&gt;=8),"GIỎI",IF(AND(MIN(G40:I40)&gt;=6,J40&gt;=7),"KHÁ",IF(AND(MIN(G40:I40)&gt;=3,J40&gt;=5),"TRUNG BÌNH",""))))</f>
        <v>TRUNG BÌNH</v>
      </c>
    </row>
    <row r="41" spans="1:12" s="57" customFormat="1" ht="20.100000000000001" customHeight="1" x14ac:dyDescent="0.25">
      <c r="A41" s="59">
        <v>35</v>
      </c>
      <c r="B41" s="56" t="s">
        <v>40</v>
      </c>
      <c r="C41" s="26" t="s">
        <v>280</v>
      </c>
      <c r="D41" s="25" t="s">
        <v>281</v>
      </c>
      <c r="E41" s="22" t="s">
        <v>282</v>
      </c>
      <c r="F41" s="23" t="s">
        <v>283</v>
      </c>
      <c r="G41" s="54">
        <v>6.5</v>
      </c>
      <c r="H41" s="54">
        <v>7</v>
      </c>
      <c r="I41" s="54">
        <v>7</v>
      </c>
      <c r="J41" s="8">
        <f t="shared" ref="J41:J56" si="6">IF(OR(G41="",H41="",I41=""),"",AVERAGE(G41:I41))</f>
        <v>6.833333333333333</v>
      </c>
      <c r="K41" s="9" t="str">
        <f t="shared" ref="K41:K56" si="7">IF(J41="","",IF(AND(MIN(G41:I41)&gt;=2,J41&gt;=5),"ĐẠT","HỎNG"))</f>
        <v>ĐẠT</v>
      </c>
      <c r="L41" s="9" t="str">
        <f t="shared" ref="L41:L56" si="8">IF(J41="","",IF(AND(MIN(G41:I41)&gt;=7,J41&gt;=8),"GIỎI",IF(AND(MIN(G41:I41)&gt;=6,J41&gt;=7),"KHÁ",IF(AND(MIN(G41:I41)&gt;=3,J41&gt;=5),"TRUNG BÌNH",""))))</f>
        <v>TRUNG BÌNH</v>
      </c>
    </row>
    <row r="42" spans="1:12" s="57" customFormat="1" ht="20.100000000000001" customHeight="1" x14ac:dyDescent="0.25">
      <c r="A42" s="59">
        <v>36</v>
      </c>
      <c r="B42" s="56" t="s">
        <v>41</v>
      </c>
      <c r="C42" s="26" t="s">
        <v>284</v>
      </c>
      <c r="D42" s="25" t="s">
        <v>285</v>
      </c>
      <c r="E42" s="22" t="s">
        <v>286</v>
      </c>
      <c r="F42" s="23" t="s">
        <v>287</v>
      </c>
      <c r="G42" s="54">
        <v>5.5</v>
      </c>
      <c r="H42" s="54">
        <v>6</v>
      </c>
      <c r="I42" s="54">
        <v>6</v>
      </c>
      <c r="J42" s="8">
        <f t="shared" si="6"/>
        <v>5.833333333333333</v>
      </c>
      <c r="K42" s="9" t="str">
        <f t="shared" si="7"/>
        <v>ĐẠT</v>
      </c>
      <c r="L42" s="9" t="str">
        <f t="shared" si="8"/>
        <v>TRUNG BÌNH</v>
      </c>
    </row>
    <row r="43" spans="1:12" s="57" customFormat="1" ht="20.100000000000001" customHeight="1" x14ac:dyDescent="0.25">
      <c r="A43" s="59">
        <v>37</v>
      </c>
      <c r="B43" s="56" t="s">
        <v>42</v>
      </c>
      <c r="C43" s="26" t="s">
        <v>288</v>
      </c>
      <c r="D43" s="25" t="s">
        <v>285</v>
      </c>
      <c r="E43" s="22" t="s">
        <v>289</v>
      </c>
      <c r="F43" s="23" t="s">
        <v>219</v>
      </c>
      <c r="G43" s="54">
        <v>6.5</v>
      </c>
      <c r="H43" s="54">
        <v>5</v>
      </c>
      <c r="I43" s="54">
        <v>6</v>
      </c>
      <c r="J43" s="8">
        <f t="shared" si="6"/>
        <v>5.833333333333333</v>
      </c>
      <c r="K43" s="9" t="str">
        <f t="shared" si="7"/>
        <v>ĐẠT</v>
      </c>
      <c r="L43" s="9" t="str">
        <f t="shared" si="8"/>
        <v>TRUNG BÌNH</v>
      </c>
    </row>
    <row r="44" spans="1:12" s="57" customFormat="1" ht="20.100000000000001" customHeight="1" x14ac:dyDescent="0.25">
      <c r="A44" s="59">
        <v>38</v>
      </c>
      <c r="B44" s="56" t="s">
        <v>43</v>
      </c>
      <c r="C44" s="20" t="s">
        <v>290</v>
      </c>
      <c r="D44" s="21" t="s">
        <v>291</v>
      </c>
      <c r="E44" s="22" t="s">
        <v>292</v>
      </c>
      <c r="F44" s="32" t="s">
        <v>293</v>
      </c>
      <c r="G44" s="54">
        <v>5</v>
      </c>
      <c r="H44" s="54">
        <v>6</v>
      </c>
      <c r="I44" s="54">
        <v>6</v>
      </c>
      <c r="J44" s="8">
        <f t="shared" si="6"/>
        <v>5.666666666666667</v>
      </c>
      <c r="K44" s="9" t="str">
        <f t="shared" si="7"/>
        <v>ĐẠT</v>
      </c>
      <c r="L44" s="9" t="str">
        <f t="shared" si="8"/>
        <v>TRUNG BÌNH</v>
      </c>
    </row>
    <row r="45" spans="1:12" s="57" customFormat="1" ht="20.100000000000001" customHeight="1" x14ac:dyDescent="0.25">
      <c r="A45" s="59">
        <v>39</v>
      </c>
      <c r="B45" s="56" t="s">
        <v>44</v>
      </c>
      <c r="C45" s="26" t="s">
        <v>294</v>
      </c>
      <c r="D45" s="25" t="s">
        <v>291</v>
      </c>
      <c r="E45" s="22" t="s">
        <v>295</v>
      </c>
      <c r="F45" s="32" t="s">
        <v>296</v>
      </c>
      <c r="G45" s="54">
        <v>6</v>
      </c>
      <c r="H45" s="54">
        <v>5</v>
      </c>
      <c r="I45" s="54">
        <v>7</v>
      </c>
      <c r="J45" s="8">
        <f t="shared" si="6"/>
        <v>6</v>
      </c>
      <c r="K45" s="9" t="str">
        <f t="shared" si="7"/>
        <v>ĐẠT</v>
      </c>
      <c r="L45" s="9" t="str">
        <f t="shared" si="8"/>
        <v>TRUNG BÌNH</v>
      </c>
    </row>
    <row r="46" spans="1:12" s="57" customFormat="1" ht="20.100000000000001" customHeight="1" x14ac:dyDescent="0.25">
      <c r="A46" s="59">
        <v>40</v>
      </c>
      <c r="B46" s="56" t="s">
        <v>45</v>
      </c>
      <c r="C46" s="26" t="s">
        <v>297</v>
      </c>
      <c r="D46" s="25" t="s">
        <v>298</v>
      </c>
      <c r="E46" s="31" t="s">
        <v>299</v>
      </c>
      <c r="F46" s="32" t="s">
        <v>217</v>
      </c>
      <c r="G46" s="54">
        <v>5</v>
      </c>
      <c r="H46" s="54">
        <v>6</v>
      </c>
      <c r="I46" s="54">
        <v>6</v>
      </c>
      <c r="J46" s="8">
        <f t="shared" si="6"/>
        <v>5.666666666666667</v>
      </c>
      <c r="K46" s="9" t="str">
        <f t="shared" si="7"/>
        <v>ĐẠT</v>
      </c>
      <c r="L46" s="9" t="str">
        <f t="shared" si="8"/>
        <v>TRUNG BÌNH</v>
      </c>
    </row>
    <row r="47" spans="1:12" s="57" customFormat="1" ht="20.100000000000001" customHeight="1" x14ac:dyDescent="0.25">
      <c r="A47" s="59">
        <v>41</v>
      </c>
      <c r="B47" s="56" t="s">
        <v>46</v>
      </c>
      <c r="C47" s="42" t="s">
        <v>300</v>
      </c>
      <c r="D47" s="27" t="s">
        <v>301</v>
      </c>
      <c r="E47" s="22" t="s">
        <v>302</v>
      </c>
      <c r="F47" s="23" t="s">
        <v>219</v>
      </c>
      <c r="G47" s="54">
        <v>5.5</v>
      </c>
      <c r="H47" s="54">
        <v>7</v>
      </c>
      <c r="I47" s="54">
        <v>6</v>
      </c>
      <c r="J47" s="8">
        <f t="shared" si="6"/>
        <v>6.166666666666667</v>
      </c>
      <c r="K47" s="9" t="str">
        <f t="shared" si="7"/>
        <v>ĐẠT</v>
      </c>
      <c r="L47" s="9" t="str">
        <f t="shared" si="8"/>
        <v>TRUNG BÌNH</v>
      </c>
    </row>
    <row r="48" spans="1:12" s="57" customFormat="1" ht="20.100000000000001" customHeight="1" x14ac:dyDescent="0.25">
      <c r="A48" s="59">
        <v>42</v>
      </c>
      <c r="B48" s="56" t="s">
        <v>47</v>
      </c>
      <c r="C48" s="26" t="s">
        <v>297</v>
      </c>
      <c r="D48" s="25" t="s">
        <v>301</v>
      </c>
      <c r="E48" s="31" t="s">
        <v>303</v>
      </c>
      <c r="F48" s="32" t="s">
        <v>234</v>
      </c>
      <c r="G48" s="54">
        <v>5</v>
      </c>
      <c r="H48" s="54">
        <v>7</v>
      </c>
      <c r="I48" s="54">
        <v>7</v>
      </c>
      <c r="J48" s="8">
        <f t="shared" si="6"/>
        <v>6.333333333333333</v>
      </c>
      <c r="K48" s="9" t="str">
        <f t="shared" si="7"/>
        <v>ĐẠT</v>
      </c>
      <c r="L48" s="9" t="str">
        <f t="shared" si="8"/>
        <v>TRUNG BÌNH</v>
      </c>
    </row>
    <row r="49" spans="1:12" s="57" customFormat="1" ht="20.100000000000001" customHeight="1" x14ac:dyDescent="0.25">
      <c r="A49" s="59">
        <v>43</v>
      </c>
      <c r="B49" s="56" t="s">
        <v>48</v>
      </c>
      <c r="C49" s="20" t="s">
        <v>625</v>
      </c>
      <c r="D49" s="25" t="s">
        <v>301</v>
      </c>
      <c r="E49" s="22" t="s">
        <v>626</v>
      </c>
      <c r="F49" s="43" t="s">
        <v>219</v>
      </c>
      <c r="G49" s="54">
        <v>7.5</v>
      </c>
      <c r="H49" s="54">
        <v>6</v>
      </c>
      <c r="I49" s="54">
        <v>7</v>
      </c>
      <c r="J49" s="8">
        <f t="shared" si="6"/>
        <v>6.833333333333333</v>
      </c>
      <c r="K49" s="9" t="str">
        <f t="shared" si="7"/>
        <v>ĐẠT</v>
      </c>
      <c r="L49" s="9" t="str">
        <f t="shared" si="8"/>
        <v>TRUNG BÌNH</v>
      </c>
    </row>
    <row r="50" spans="1:12" s="57" customFormat="1" ht="20.100000000000001" customHeight="1" x14ac:dyDescent="0.25">
      <c r="A50" s="59">
        <v>44</v>
      </c>
      <c r="B50" s="56" t="s">
        <v>49</v>
      </c>
      <c r="C50" s="26" t="s">
        <v>304</v>
      </c>
      <c r="D50" s="25" t="s">
        <v>305</v>
      </c>
      <c r="E50" s="30" t="s">
        <v>306</v>
      </c>
      <c r="F50" s="32" t="s">
        <v>307</v>
      </c>
      <c r="G50" s="54">
        <v>5</v>
      </c>
      <c r="H50" s="54">
        <v>5</v>
      </c>
      <c r="I50" s="54">
        <v>6</v>
      </c>
      <c r="J50" s="8">
        <f t="shared" si="6"/>
        <v>5.333333333333333</v>
      </c>
      <c r="K50" s="9" t="str">
        <f t="shared" si="7"/>
        <v>ĐẠT</v>
      </c>
      <c r="L50" s="9" t="str">
        <f t="shared" si="8"/>
        <v>TRUNG BÌNH</v>
      </c>
    </row>
    <row r="51" spans="1:12" s="57" customFormat="1" ht="20.100000000000001" customHeight="1" x14ac:dyDescent="0.25">
      <c r="A51" s="59">
        <v>45</v>
      </c>
      <c r="B51" s="56" t="s">
        <v>50</v>
      </c>
      <c r="C51" s="20" t="s">
        <v>308</v>
      </c>
      <c r="D51" s="21" t="s">
        <v>309</v>
      </c>
      <c r="E51" s="22" t="s">
        <v>310</v>
      </c>
      <c r="F51" s="23" t="s">
        <v>219</v>
      </c>
      <c r="G51" s="54">
        <v>7</v>
      </c>
      <c r="H51" s="54">
        <v>7</v>
      </c>
      <c r="I51" s="54">
        <v>6</v>
      </c>
      <c r="J51" s="8">
        <f t="shared" si="6"/>
        <v>6.666666666666667</v>
      </c>
      <c r="K51" s="9" t="str">
        <f t="shared" si="7"/>
        <v>ĐẠT</v>
      </c>
      <c r="L51" s="9" t="str">
        <f t="shared" si="8"/>
        <v>TRUNG BÌNH</v>
      </c>
    </row>
    <row r="52" spans="1:12" s="57" customFormat="1" ht="20.100000000000001" customHeight="1" x14ac:dyDescent="0.25">
      <c r="A52" s="59">
        <v>46</v>
      </c>
      <c r="B52" s="56" t="s">
        <v>51</v>
      </c>
      <c r="C52" s="20" t="s">
        <v>311</v>
      </c>
      <c r="D52" s="21" t="s">
        <v>312</v>
      </c>
      <c r="E52" s="22" t="s">
        <v>313</v>
      </c>
      <c r="F52" s="23" t="s">
        <v>219</v>
      </c>
      <c r="G52" s="54">
        <v>7.5</v>
      </c>
      <c r="H52" s="54">
        <v>7</v>
      </c>
      <c r="I52" s="54">
        <v>6</v>
      </c>
      <c r="J52" s="8">
        <f t="shared" si="6"/>
        <v>6.833333333333333</v>
      </c>
      <c r="K52" s="9" t="str">
        <f t="shared" si="7"/>
        <v>ĐẠT</v>
      </c>
      <c r="L52" s="9" t="str">
        <f t="shared" si="8"/>
        <v>TRUNG BÌNH</v>
      </c>
    </row>
    <row r="53" spans="1:12" s="57" customFormat="1" ht="20.100000000000001" customHeight="1" x14ac:dyDescent="0.25">
      <c r="A53" s="59">
        <v>47</v>
      </c>
      <c r="B53" s="56" t="s">
        <v>52</v>
      </c>
      <c r="C53" s="44" t="s">
        <v>314</v>
      </c>
      <c r="D53" s="45" t="s">
        <v>312</v>
      </c>
      <c r="E53" s="31" t="s">
        <v>627</v>
      </c>
      <c r="F53" s="23" t="s">
        <v>219</v>
      </c>
      <c r="G53" s="54">
        <v>5</v>
      </c>
      <c r="H53" s="54">
        <v>7</v>
      </c>
      <c r="I53" s="54">
        <v>7</v>
      </c>
      <c r="J53" s="8">
        <f t="shared" si="6"/>
        <v>6.333333333333333</v>
      </c>
      <c r="K53" s="9" t="str">
        <f t="shared" si="7"/>
        <v>ĐẠT</v>
      </c>
      <c r="L53" s="9" t="str">
        <f t="shared" si="8"/>
        <v>TRUNG BÌNH</v>
      </c>
    </row>
    <row r="54" spans="1:12" s="57" customFormat="1" ht="20.100000000000001" customHeight="1" x14ac:dyDescent="0.25">
      <c r="A54" s="59">
        <v>48</v>
      </c>
      <c r="B54" s="56" t="s">
        <v>53</v>
      </c>
      <c r="C54" s="20" t="s">
        <v>275</v>
      </c>
      <c r="D54" s="21" t="s">
        <v>312</v>
      </c>
      <c r="E54" s="22" t="s">
        <v>315</v>
      </c>
      <c r="F54" s="23" t="s">
        <v>234</v>
      </c>
      <c r="G54" s="54">
        <v>7</v>
      </c>
      <c r="H54" s="54">
        <v>5</v>
      </c>
      <c r="I54" s="54">
        <v>6</v>
      </c>
      <c r="J54" s="8">
        <f t="shared" si="6"/>
        <v>6</v>
      </c>
      <c r="K54" s="9" t="str">
        <f t="shared" si="7"/>
        <v>ĐẠT</v>
      </c>
      <c r="L54" s="9" t="str">
        <f t="shared" si="8"/>
        <v>TRUNG BÌNH</v>
      </c>
    </row>
    <row r="55" spans="1:12" s="57" customFormat="1" ht="20.100000000000001" customHeight="1" x14ac:dyDescent="0.25">
      <c r="A55" s="59">
        <v>49</v>
      </c>
      <c r="B55" s="56" t="s">
        <v>54</v>
      </c>
      <c r="C55" s="44" t="s">
        <v>316</v>
      </c>
      <c r="D55" s="45" t="s">
        <v>317</v>
      </c>
      <c r="E55" s="31" t="s">
        <v>318</v>
      </c>
      <c r="F55" s="23" t="s">
        <v>271</v>
      </c>
      <c r="G55" s="54">
        <v>5</v>
      </c>
      <c r="H55" s="54">
        <v>6</v>
      </c>
      <c r="I55" s="54">
        <v>6</v>
      </c>
      <c r="J55" s="8">
        <f t="shared" si="6"/>
        <v>5.666666666666667</v>
      </c>
      <c r="K55" s="9" t="str">
        <f t="shared" si="7"/>
        <v>ĐẠT</v>
      </c>
      <c r="L55" s="9" t="str">
        <f t="shared" si="8"/>
        <v>TRUNG BÌNH</v>
      </c>
    </row>
    <row r="56" spans="1:12" s="57" customFormat="1" ht="20.100000000000001" customHeight="1" x14ac:dyDescent="0.25">
      <c r="A56" s="59">
        <v>50</v>
      </c>
      <c r="B56" s="56" t="s">
        <v>55</v>
      </c>
      <c r="C56" s="20" t="s">
        <v>319</v>
      </c>
      <c r="D56" s="21" t="s">
        <v>317</v>
      </c>
      <c r="E56" s="46" t="s">
        <v>320</v>
      </c>
      <c r="F56" s="23" t="s">
        <v>219</v>
      </c>
      <c r="G56" s="54">
        <v>8</v>
      </c>
      <c r="H56" s="54">
        <v>7</v>
      </c>
      <c r="I56" s="54">
        <v>7</v>
      </c>
      <c r="J56" s="8">
        <f t="shared" si="6"/>
        <v>7.333333333333333</v>
      </c>
      <c r="K56" s="9" t="str">
        <f t="shared" si="7"/>
        <v>ĐẠT</v>
      </c>
      <c r="L56" s="9" t="str">
        <f t="shared" si="8"/>
        <v>KHÁ</v>
      </c>
    </row>
    <row r="57" spans="1:12" s="57" customFormat="1" ht="20.100000000000001" customHeight="1" x14ac:dyDescent="0.25">
      <c r="A57" s="59">
        <v>51</v>
      </c>
      <c r="B57" s="60" t="s">
        <v>56</v>
      </c>
      <c r="C57" s="34" t="s">
        <v>321</v>
      </c>
      <c r="D57" s="35" t="s">
        <v>322</v>
      </c>
      <c r="E57" s="36" t="s">
        <v>323</v>
      </c>
      <c r="F57" s="33" t="s">
        <v>219</v>
      </c>
      <c r="G57" s="7">
        <v>6.5</v>
      </c>
      <c r="H57" s="7">
        <v>5</v>
      </c>
      <c r="I57" s="7">
        <v>6</v>
      </c>
      <c r="J57" s="8">
        <f>IF(OR(G57="",H57="",I57=""),"",AVERAGE(G57:I57))</f>
        <v>5.833333333333333</v>
      </c>
      <c r="K57" s="9" t="str">
        <f>IF(J57="","",IF(AND(MIN(G57:I57)&gt;=2,J57&gt;=5),"ĐẠT","HỎNG"))</f>
        <v>ĐẠT</v>
      </c>
      <c r="L57" s="9" t="str">
        <f>IF(J57="","",IF(AND(MIN(G57:I57)&gt;=7,J57&gt;=8),"GIỎI",IF(AND(MIN(G57:I57)&gt;=6,J57&gt;=7),"KHÁ",IF(AND(MIN(G57:I57)&gt;=3,J57&gt;=5),"TRUNG BÌNH",""))))</f>
        <v>TRUNG BÌNH</v>
      </c>
    </row>
    <row r="58" spans="1:12" s="57" customFormat="1" ht="20.100000000000001" customHeight="1" x14ac:dyDescent="0.25">
      <c r="A58" s="59">
        <v>52</v>
      </c>
      <c r="B58" s="60" t="s">
        <v>57</v>
      </c>
      <c r="C58" s="16" t="s">
        <v>294</v>
      </c>
      <c r="D58" s="15" t="s">
        <v>324</v>
      </c>
      <c r="E58" s="13" t="s">
        <v>325</v>
      </c>
      <c r="F58" s="17" t="s">
        <v>279</v>
      </c>
      <c r="G58" s="7">
        <v>4.5</v>
      </c>
      <c r="H58" s="7">
        <v>5</v>
      </c>
      <c r="I58" s="7">
        <v>6</v>
      </c>
      <c r="J58" s="8">
        <f t="shared" ref="J58:J73" si="9">IF(OR(G58="",H58="",I58=""),"",AVERAGE(G58:I58))</f>
        <v>5.166666666666667</v>
      </c>
      <c r="K58" s="9" t="str">
        <f t="shared" ref="K58:K73" si="10">IF(J58="","",IF(AND(MIN(G58:I58)&gt;=2,J58&gt;=5),"ĐẠT","HỎNG"))</f>
        <v>ĐẠT</v>
      </c>
      <c r="L58" s="9" t="str">
        <f t="shared" ref="L58:L73" si="11">IF(J58="","",IF(AND(MIN(G58:I58)&gt;=7,J58&gt;=8),"GIỎI",IF(AND(MIN(G58:I58)&gt;=6,J58&gt;=7),"KHÁ",IF(AND(MIN(G58:I58)&gt;=3,J58&gt;=5),"TRUNG BÌNH",""))))</f>
        <v>TRUNG BÌNH</v>
      </c>
    </row>
    <row r="59" spans="1:12" s="57" customFormat="1" ht="20.100000000000001" customHeight="1" x14ac:dyDescent="0.25">
      <c r="A59" s="59">
        <v>53</v>
      </c>
      <c r="B59" s="60" t="s">
        <v>58</v>
      </c>
      <c r="C59" s="34" t="s">
        <v>326</v>
      </c>
      <c r="D59" s="35" t="s">
        <v>324</v>
      </c>
      <c r="E59" s="36" t="s">
        <v>327</v>
      </c>
      <c r="F59" s="37" t="s">
        <v>328</v>
      </c>
      <c r="G59" s="7">
        <v>6.5</v>
      </c>
      <c r="H59" s="7">
        <v>5</v>
      </c>
      <c r="I59" s="7">
        <v>6</v>
      </c>
      <c r="J59" s="8">
        <f t="shared" si="9"/>
        <v>5.833333333333333</v>
      </c>
      <c r="K59" s="9" t="str">
        <f t="shared" si="10"/>
        <v>ĐẠT</v>
      </c>
      <c r="L59" s="9" t="str">
        <f t="shared" si="11"/>
        <v>TRUNG BÌNH</v>
      </c>
    </row>
    <row r="60" spans="1:12" s="57" customFormat="1" ht="20.100000000000001" customHeight="1" x14ac:dyDescent="0.25">
      <c r="A60" s="59">
        <v>54</v>
      </c>
      <c r="B60" s="60" t="s">
        <v>59</v>
      </c>
      <c r="C60" s="34" t="s">
        <v>329</v>
      </c>
      <c r="D60" s="35" t="s">
        <v>330</v>
      </c>
      <c r="E60" s="36" t="s">
        <v>331</v>
      </c>
      <c r="F60" s="37" t="s">
        <v>307</v>
      </c>
      <c r="G60" s="7">
        <v>5.5</v>
      </c>
      <c r="H60" s="7">
        <v>7.5</v>
      </c>
      <c r="I60" s="7">
        <v>6</v>
      </c>
      <c r="J60" s="8">
        <f t="shared" si="9"/>
        <v>6.333333333333333</v>
      </c>
      <c r="K60" s="9" t="str">
        <f t="shared" si="10"/>
        <v>ĐẠT</v>
      </c>
      <c r="L60" s="9" t="str">
        <f t="shared" si="11"/>
        <v>TRUNG BÌNH</v>
      </c>
    </row>
    <row r="61" spans="1:12" s="57" customFormat="1" ht="20.100000000000001" customHeight="1" x14ac:dyDescent="0.25">
      <c r="A61" s="59">
        <v>55</v>
      </c>
      <c r="B61" s="60" t="s">
        <v>60</v>
      </c>
      <c r="C61" s="34" t="s">
        <v>332</v>
      </c>
      <c r="D61" s="35" t="s">
        <v>333</v>
      </c>
      <c r="E61" s="36" t="s">
        <v>334</v>
      </c>
      <c r="F61" s="37" t="s">
        <v>232</v>
      </c>
      <c r="G61" s="7">
        <v>8.5</v>
      </c>
      <c r="H61" s="7">
        <v>8</v>
      </c>
      <c r="I61" s="7">
        <v>6</v>
      </c>
      <c r="J61" s="8">
        <f t="shared" si="9"/>
        <v>7.5</v>
      </c>
      <c r="K61" s="9" t="str">
        <f t="shared" si="10"/>
        <v>ĐẠT</v>
      </c>
      <c r="L61" s="9" t="str">
        <f t="shared" si="11"/>
        <v>KHÁ</v>
      </c>
    </row>
    <row r="62" spans="1:12" s="57" customFormat="1" ht="20.100000000000001" customHeight="1" x14ac:dyDescent="0.25">
      <c r="A62" s="59">
        <v>56</v>
      </c>
      <c r="B62" s="60" t="s">
        <v>61</v>
      </c>
      <c r="C62" s="38" t="s">
        <v>335</v>
      </c>
      <c r="D62" s="39" t="s">
        <v>333</v>
      </c>
      <c r="E62" s="36" t="s">
        <v>336</v>
      </c>
      <c r="F62" s="14" t="s">
        <v>219</v>
      </c>
      <c r="G62" s="7">
        <v>5.5</v>
      </c>
      <c r="H62" s="7">
        <v>8</v>
      </c>
      <c r="I62" s="7">
        <v>6</v>
      </c>
      <c r="J62" s="8">
        <f t="shared" si="9"/>
        <v>6.5</v>
      </c>
      <c r="K62" s="9" t="str">
        <f t="shared" si="10"/>
        <v>ĐẠT</v>
      </c>
      <c r="L62" s="9" t="str">
        <f t="shared" si="11"/>
        <v>TRUNG BÌNH</v>
      </c>
    </row>
    <row r="63" spans="1:12" s="57" customFormat="1" ht="20.100000000000001" customHeight="1" x14ac:dyDescent="0.25">
      <c r="A63" s="59">
        <v>57</v>
      </c>
      <c r="B63" s="60" t="s">
        <v>62</v>
      </c>
      <c r="C63" s="34" t="s">
        <v>337</v>
      </c>
      <c r="D63" s="35" t="s">
        <v>338</v>
      </c>
      <c r="E63" s="36" t="s">
        <v>339</v>
      </c>
      <c r="F63" s="37" t="s">
        <v>234</v>
      </c>
      <c r="G63" s="7">
        <v>7</v>
      </c>
      <c r="H63" s="7">
        <v>8</v>
      </c>
      <c r="I63" s="7">
        <v>6</v>
      </c>
      <c r="J63" s="8">
        <f t="shared" si="9"/>
        <v>7</v>
      </c>
      <c r="K63" s="9" t="str">
        <f t="shared" si="10"/>
        <v>ĐẠT</v>
      </c>
      <c r="L63" s="9" t="str">
        <f t="shared" si="11"/>
        <v>KHÁ</v>
      </c>
    </row>
    <row r="64" spans="1:12" s="57" customFormat="1" ht="20.100000000000001" customHeight="1" x14ac:dyDescent="0.25">
      <c r="A64" s="59">
        <v>58</v>
      </c>
      <c r="B64" s="60" t="s">
        <v>63</v>
      </c>
      <c r="C64" s="16" t="s">
        <v>275</v>
      </c>
      <c r="D64" s="15" t="s">
        <v>340</v>
      </c>
      <c r="E64" s="13" t="s">
        <v>341</v>
      </c>
      <c r="F64" s="14" t="s">
        <v>342</v>
      </c>
      <c r="G64" s="7">
        <v>9</v>
      </c>
      <c r="H64" s="7">
        <v>8</v>
      </c>
      <c r="I64" s="7">
        <v>6</v>
      </c>
      <c r="J64" s="8">
        <f t="shared" si="9"/>
        <v>7.666666666666667</v>
      </c>
      <c r="K64" s="9" t="str">
        <f t="shared" si="10"/>
        <v>ĐẠT</v>
      </c>
      <c r="L64" s="9" t="str">
        <f t="shared" si="11"/>
        <v>KHÁ</v>
      </c>
    </row>
    <row r="65" spans="1:12" s="57" customFormat="1" ht="20.100000000000001" customHeight="1" x14ac:dyDescent="0.25">
      <c r="A65" s="59">
        <v>59</v>
      </c>
      <c r="B65" s="60" t="s">
        <v>64</v>
      </c>
      <c r="C65" s="40" t="s">
        <v>343</v>
      </c>
      <c r="D65" s="41" t="s">
        <v>344</v>
      </c>
      <c r="E65" s="18" t="s">
        <v>345</v>
      </c>
      <c r="F65" s="33" t="s">
        <v>219</v>
      </c>
      <c r="G65" s="7">
        <v>6.5</v>
      </c>
      <c r="H65" s="7">
        <v>7</v>
      </c>
      <c r="I65" s="7">
        <v>6</v>
      </c>
      <c r="J65" s="8">
        <f t="shared" si="9"/>
        <v>6.5</v>
      </c>
      <c r="K65" s="9" t="str">
        <f t="shared" si="10"/>
        <v>ĐẠT</v>
      </c>
      <c r="L65" s="9" t="str">
        <f t="shared" si="11"/>
        <v>TRUNG BÌNH</v>
      </c>
    </row>
    <row r="66" spans="1:12" s="57" customFormat="1" ht="20.100000000000001" customHeight="1" x14ac:dyDescent="0.25">
      <c r="A66" s="59">
        <v>60</v>
      </c>
      <c r="B66" s="60" t="s">
        <v>65</v>
      </c>
      <c r="C66" s="34" t="s">
        <v>346</v>
      </c>
      <c r="D66" s="35" t="s">
        <v>344</v>
      </c>
      <c r="E66" s="36" t="s">
        <v>347</v>
      </c>
      <c r="F66" s="33" t="s">
        <v>219</v>
      </c>
      <c r="G66" s="7">
        <v>9</v>
      </c>
      <c r="H66" s="7">
        <v>8</v>
      </c>
      <c r="I66" s="7">
        <v>6</v>
      </c>
      <c r="J66" s="8">
        <f t="shared" si="9"/>
        <v>7.666666666666667</v>
      </c>
      <c r="K66" s="9" t="str">
        <f t="shared" si="10"/>
        <v>ĐẠT</v>
      </c>
      <c r="L66" s="9" t="str">
        <f t="shared" si="11"/>
        <v>KHÁ</v>
      </c>
    </row>
    <row r="67" spans="1:12" s="57" customFormat="1" ht="20.100000000000001" customHeight="1" x14ac:dyDescent="0.25">
      <c r="A67" s="59">
        <v>61</v>
      </c>
      <c r="B67" s="60" t="s">
        <v>66</v>
      </c>
      <c r="C67" s="34" t="s">
        <v>208</v>
      </c>
      <c r="D67" s="35" t="s">
        <v>348</v>
      </c>
      <c r="E67" s="36" t="s">
        <v>349</v>
      </c>
      <c r="F67" s="37" t="s">
        <v>350</v>
      </c>
      <c r="G67" s="7">
        <v>7</v>
      </c>
      <c r="H67" s="7">
        <v>8</v>
      </c>
      <c r="I67" s="7">
        <v>6</v>
      </c>
      <c r="J67" s="8">
        <f t="shared" si="9"/>
        <v>7</v>
      </c>
      <c r="K67" s="9" t="str">
        <f t="shared" si="10"/>
        <v>ĐẠT</v>
      </c>
      <c r="L67" s="9" t="str">
        <f t="shared" si="11"/>
        <v>KHÁ</v>
      </c>
    </row>
    <row r="68" spans="1:12" s="57" customFormat="1" ht="20.100000000000001" customHeight="1" x14ac:dyDescent="0.25">
      <c r="A68" s="59">
        <v>62</v>
      </c>
      <c r="B68" s="60" t="s">
        <v>67</v>
      </c>
      <c r="C68" s="34" t="s">
        <v>351</v>
      </c>
      <c r="D68" s="35" t="s">
        <v>352</v>
      </c>
      <c r="E68" s="36" t="s">
        <v>353</v>
      </c>
      <c r="F68" s="33" t="s">
        <v>219</v>
      </c>
      <c r="G68" s="7">
        <v>8</v>
      </c>
      <c r="H68" s="7">
        <v>8</v>
      </c>
      <c r="I68" s="7">
        <v>6</v>
      </c>
      <c r="J68" s="8">
        <f t="shared" si="9"/>
        <v>7.333333333333333</v>
      </c>
      <c r="K68" s="9" t="str">
        <f t="shared" si="10"/>
        <v>ĐẠT</v>
      </c>
      <c r="L68" s="9" t="str">
        <f t="shared" si="11"/>
        <v>KHÁ</v>
      </c>
    </row>
    <row r="69" spans="1:12" s="57" customFormat="1" ht="20.100000000000001" customHeight="1" x14ac:dyDescent="0.25">
      <c r="A69" s="59">
        <v>63</v>
      </c>
      <c r="B69" s="60" t="s">
        <v>68</v>
      </c>
      <c r="C69" s="11" t="s">
        <v>354</v>
      </c>
      <c r="D69" s="12" t="s">
        <v>355</v>
      </c>
      <c r="E69" s="13" t="s">
        <v>356</v>
      </c>
      <c r="F69" s="33" t="s">
        <v>219</v>
      </c>
      <c r="G69" s="7">
        <v>9</v>
      </c>
      <c r="H69" s="7">
        <v>8</v>
      </c>
      <c r="I69" s="7">
        <v>8</v>
      </c>
      <c r="J69" s="8">
        <f t="shared" si="9"/>
        <v>8.3333333333333339</v>
      </c>
      <c r="K69" s="9" t="str">
        <f t="shared" si="10"/>
        <v>ĐẠT</v>
      </c>
      <c r="L69" s="9" t="str">
        <f t="shared" si="11"/>
        <v>GIỎI</v>
      </c>
    </row>
    <row r="70" spans="1:12" s="57" customFormat="1" ht="20.100000000000001" customHeight="1" x14ac:dyDescent="0.25">
      <c r="A70" s="59">
        <v>64</v>
      </c>
      <c r="B70" s="60" t="s">
        <v>69</v>
      </c>
      <c r="C70" s="11" t="s">
        <v>357</v>
      </c>
      <c r="D70" s="12" t="s">
        <v>358</v>
      </c>
      <c r="E70" s="13" t="s">
        <v>359</v>
      </c>
      <c r="F70" s="14" t="s">
        <v>232</v>
      </c>
      <c r="G70" s="7">
        <v>8</v>
      </c>
      <c r="H70" s="7">
        <v>7</v>
      </c>
      <c r="I70" s="7">
        <v>6</v>
      </c>
      <c r="J70" s="8">
        <f t="shared" si="9"/>
        <v>7</v>
      </c>
      <c r="K70" s="9" t="str">
        <f t="shared" si="10"/>
        <v>ĐẠT</v>
      </c>
      <c r="L70" s="9" t="str">
        <f t="shared" si="11"/>
        <v>KHÁ</v>
      </c>
    </row>
    <row r="71" spans="1:12" s="57" customFormat="1" ht="20.100000000000001" customHeight="1" x14ac:dyDescent="0.25">
      <c r="A71" s="59">
        <v>65</v>
      </c>
      <c r="B71" s="60" t="s">
        <v>70</v>
      </c>
      <c r="C71" s="11" t="s">
        <v>300</v>
      </c>
      <c r="D71" s="12" t="s">
        <v>358</v>
      </c>
      <c r="E71" s="13" t="s">
        <v>360</v>
      </c>
      <c r="F71" s="14" t="s">
        <v>234</v>
      </c>
      <c r="G71" s="7">
        <v>9</v>
      </c>
      <c r="H71" s="7">
        <v>7</v>
      </c>
      <c r="I71" s="7">
        <v>6</v>
      </c>
      <c r="J71" s="8">
        <f t="shared" si="9"/>
        <v>7.333333333333333</v>
      </c>
      <c r="K71" s="9" t="str">
        <f t="shared" si="10"/>
        <v>ĐẠT</v>
      </c>
      <c r="L71" s="9" t="str">
        <f t="shared" si="11"/>
        <v>KHÁ</v>
      </c>
    </row>
    <row r="72" spans="1:12" s="57" customFormat="1" ht="20.100000000000001" customHeight="1" x14ac:dyDescent="0.25">
      <c r="A72" s="59">
        <v>66</v>
      </c>
      <c r="B72" s="60" t="s">
        <v>71</v>
      </c>
      <c r="C72" s="11" t="s">
        <v>297</v>
      </c>
      <c r="D72" s="12" t="s">
        <v>361</v>
      </c>
      <c r="E72" s="13" t="s">
        <v>362</v>
      </c>
      <c r="F72" s="14" t="s">
        <v>363</v>
      </c>
      <c r="G72" s="7">
        <v>8</v>
      </c>
      <c r="H72" s="7">
        <v>7</v>
      </c>
      <c r="I72" s="7">
        <v>6</v>
      </c>
      <c r="J72" s="8">
        <f t="shared" si="9"/>
        <v>7</v>
      </c>
      <c r="K72" s="9" t="str">
        <f t="shared" si="10"/>
        <v>ĐẠT</v>
      </c>
      <c r="L72" s="9" t="str">
        <f t="shared" si="11"/>
        <v>KHÁ</v>
      </c>
    </row>
    <row r="73" spans="1:12" s="57" customFormat="1" ht="20.100000000000001" customHeight="1" x14ac:dyDescent="0.25">
      <c r="A73" s="59">
        <v>67</v>
      </c>
      <c r="B73" s="60" t="s">
        <v>72</v>
      </c>
      <c r="C73" s="11" t="s">
        <v>365</v>
      </c>
      <c r="D73" s="12" t="s">
        <v>364</v>
      </c>
      <c r="E73" s="13" t="s">
        <v>366</v>
      </c>
      <c r="F73" s="14" t="s">
        <v>283</v>
      </c>
      <c r="G73" s="7">
        <v>6.5</v>
      </c>
      <c r="H73" s="7">
        <v>7</v>
      </c>
      <c r="I73" s="7">
        <v>6</v>
      </c>
      <c r="J73" s="8">
        <f t="shared" si="9"/>
        <v>6.5</v>
      </c>
      <c r="K73" s="9" t="str">
        <f t="shared" si="10"/>
        <v>ĐẠT</v>
      </c>
      <c r="L73" s="9" t="str">
        <f t="shared" si="11"/>
        <v>TRUNG BÌNH</v>
      </c>
    </row>
    <row r="74" spans="1:12" s="57" customFormat="1" ht="20.100000000000001" customHeight="1" x14ac:dyDescent="0.25">
      <c r="A74" s="59">
        <v>68</v>
      </c>
      <c r="B74" s="56" t="s">
        <v>73</v>
      </c>
      <c r="C74" s="20" t="s">
        <v>628</v>
      </c>
      <c r="D74" s="21" t="s">
        <v>367</v>
      </c>
      <c r="E74" s="22" t="s">
        <v>368</v>
      </c>
      <c r="F74" s="23" t="s">
        <v>663</v>
      </c>
      <c r="G74" s="54">
        <v>9</v>
      </c>
      <c r="H74" s="54">
        <v>6</v>
      </c>
      <c r="I74" s="54">
        <v>6</v>
      </c>
      <c r="J74" s="8">
        <f>IF(OR(G74="",H74="",I74=""),"",AVERAGE(G74:I74))</f>
        <v>7</v>
      </c>
      <c r="K74" s="9" t="str">
        <f>IF(J74="","",IF(AND(MIN(G74:I74)&gt;=2,J74&gt;=5),"ĐẠT","HỎNG"))</f>
        <v>ĐẠT</v>
      </c>
      <c r="L74" s="9" t="str">
        <f>IF(J74="","",IF(AND(MIN(G74:I74)&gt;=7,J74&gt;=8),"GIỎI",IF(AND(MIN(G74:I74)&gt;=6,J74&gt;=7),"KHÁ",IF(AND(MIN(G74:I74)&gt;=3,J74&gt;=5),"TRUNG BÌNH",""))))</f>
        <v>KHÁ</v>
      </c>
    </row>
    <row r="75" spans="1:12" s="57" customFormat="1" ht="20.100000000000001" customHeight="1" x14ac:dyDescent="0.25">
      <c r="A75" s="59">
        <v>69</v>
      </c>
      <c r="B75" s="56" t="s">
        <v>74</v>
      </c>
      <c r="C75" s="24" t="s">
        <v>369</v>
      </c>
      <c r="D75" s="25" t="s">
        <v>370</v>
      </c>
      <c r="E75" s="22" t="s">
        <v>371</v>
      </c>
      <c r="F75" s="23" t="s">
        <v>279</v>
      </c>
      <c r="G75" s="54">
        <v>5</v>
      </c>
      <c r="H75" s="54">
        <v>5</v>
      </c>
      <c r="I75" s="54">
        <v>6</v>
      </c>
      <c r="J75" s="8">
        <f t="shared" ref="J75:J90" si="12">IF(OR(G75="",H75="",I75=""),"",AVERAGE(G75:I75))</f>
        <v>5.333333333333333</v>
      </c>
      <c r="K75" s="9" t="str">
        <f t="shared" ref="K75:K90" si="13">IF(J75="","",IF(AND(MIN(G75:I75)&gt;=2,J75&gt;=5),"ĐẠT","HỎNG"))</f>
        <v>ĐẠT</v>
      </c>
      <c r="L75" s="9" t="str">
        <f t="shared" ref="L75:L90" si="14">IF(J75="","",IF(AND(MIN(G75:I75)&gt;=7,J75&gt;=8),"GIỎI",IF(AND(MIN(G75:I75)&gt;=6,J75&gt;=7),"KHÁ",IF(AND(MIN(G75:I75)&gt;=3,J75&gt;=5),"TRUNG BÌNH",""))))</f>
        <v>TRUNG BÌNH</v>
      </c>
    </row>
    <row r="76" spans="1:12" s="57" customFormat="1" ht="20.100000000000001" customHeight="1" x14ac:dyDescent="0.25">
      <c r="A76" s="59">
        <v>70</v>
      </c>
      <c r="B76" s="56" t="s">
        <v>75</v>
      </c>
      <c r="C76" s="20" t="s">
        <v>629</v>
      </c>
      <c r="D76" s="21" t="s">
        <v>372</v>
      </c>
      <c r="E76" s="22" t="s">
        <v>373</v>
      </c>
      <c r="F76" s="23" t="s">
        <v>271</v>
      </c>
      <c r="G76" s="54">
        <v>8.5</v>
      </c>
      <c r="H76" s="54">
        <v>6</v>
      </c>
      <c r="I76" s="54">
        <v>5</v>
      </c>
      <c r="J76" s="8">
        <f t="shared" si="12"/>
        <v>6.5</v>
      </c>
      <c r="K76" s="9" t="str">
        <f t="shared" si="13"/>
        <v>ĐẠT</v>
      </c>
      <c r="L76" s="9" t="str">
        <f t="shared" si="14"/>
        <v>TRUNG BÌNH</v>
      </c>
    </row>
    <row r="77" spans="1:12" s="57" customFormat="1" ht="20.100000000000001" customHeight="1" x14ac:dyDescent="0.25">
      <c r="A77" s="59">
        <v>71</v>
      </c>
      <c r="B77" s="56" t="s">
        <v>76</v>
      </c>
      <c r="C77" s="26" t="s">
        <v>374</v>
      </c>
      <c r="D77" s="27" t="s">
        <v>375</v>
      </c>
      <c r="E77" s="22" t="s">
        <v>376</v>
      </c>
      <c r="F77" s="23" t="s">
        <v>219</v>
      </c>
      <c r="G77" s="54">
        <v>7.5</v>
      </c>
      <c r="H77" s="54">
        <v>7</v>
      </c>
      <c r="I77" s="54">
        <v>6</v>
      </c>
      <c r="J77" s="8">
        <f t="shared" si="12"/>
        <v>6.833333333333333</v>
      </c>
      <c r="K77" s="9" t="str">
        <f t="shared" si="13"/>
        <v>ĐẠT</v>
      </c>
      <c r="L77" s="9" t="str">
        <f t="shared" si="14"/>
        <v>TRUNG BÌNH</v>
      </c>
    </row>
    <row r="78" spans="1:12" s="57" customFormat="1" ht="20.100000000000001" customHeight="1" x14ac:dyDescent="0.25">
      <c r="A78" s="59">
        <v>72</v>
      </c>
      <c r="B78" s="56" t="s">
        <v>77</v>
      </c>
      <c r="C78" s="26" t="s">
        <v>300</v>
      </c>
      <c r="D78" s="25" t="s">
        <v>377</v>
      </c>
      <c r="E78" s="22" t="s">
        <v>378</v>
      </c>
      <c r="F78" s="23" t="s">
        <v>219</v>
      </c>
      <c r="G78" s="54">
        <v>9.5</v>
      </c>
      <c r="H78" s="54">
        <v>7</v>
      </c>
      <c r="I78" s="54">
        <v>6</v>
      </c>
      <c r="J78" s="8">
        <f t="shared" si="12"/>
        <v>7.5</v>
      </c>
      <c r="K78" s="9" t="str">
        <f t="shared" si="13"/>
        <v>ĐẠT</v>
      </c>
      <c r="L78" s="9" t="str">
        <f t="shared" si="14"/>
        <v>KHÁ</v>
      </c>
    </row>
    <row r="79" spans="1:12" s="57" customFormat="1" ht="20.100000000000001" customHeight="1" x14ac:dyDescent="0.25">
      <c r="A79" s="59">
        <v>73</v>
      </c>
      <c r="B79" s="56" t="s">
        <v>78</v>
      </c>
      <c r="C79" s="26" t="s">
        <v>379</v>
      </c>
      <c r="D79" s="25" t="s">
        <v>380</v>
      </c>
      <c r="E79" s="28" t="s">
        <v>381</v>
      </c>
      <c r="F79" s="23" t="s">
        <v>219</v>
      </c>
      <c r="G79" s="54">
        <v>6.5</v>
      </c>
      <c r="H79" s="54">
        <v>7</v>
      </c>
      <c r="I79" s="54">
        <v>6</v>
      </c>
      <c r="J79" s="8">
        <f t="shared" si="12"/>
        <v>6.5</v>
      </c>
      <c r="K79" s="9" t="str">
        <f t="shared" si="13"/>
        <v>ĐẠT</v>
      </c>
      <c r="L79" s="9" t="str">
        <f t="shared" si="14"/>
        <v>TRUNG BÌNH</v>
      </c>
    </row>
    <row r="80" spans="1:12" s="57" customFormat="1" ht="20.100000000000001" customHeight="1" x14ac:dyDescent="0.25">
      <c r="A80" s="59">
        <v>74</v>
      </c>
      <c r="B80" s="56" t="s">
        <v>79</v>
      </c>
      <c r="C80" s="24" t="s">
        <v>382</v>
      </c>
      <c r="D80" s="25" t="s">
        <v>380</v>
      </c>
      <c r="E80" s="22" t="s">
        <v>383</v>
      </c>
      <c r="F80" s="23" t="s">
        <v>219</v>
      </c>
      <c r="G80" s="54">
        <v>6.5</v>
      </c>
      <c r="H80" s="54">
        <v>7</v>
      </c>
      <c r="I80" s="54">
        <v>6</v>
      </c>
      <c r="J80" s="8">
        <f t="shared" si="12"/>
        <v>6.5</v>
      </c>
      <c r="K80" s="9" t="str">
        <f t="shared" si="13"/>
        <v>ĐẠT</v>
      </c>
      <c r="L80" s="9" t="str">
        <f t="shared" si="14"/>
        <v>TRUNG BÌNH</v>
      </c>
    </row>
    <row r="81" spans="1:12" s="57" customFormat="1" ht="20.100000000000001" customHeight="1" x14ac:dyDescent="0.25">
      <c r="A81" s="59">
        <v>75</v>
      </c>
      <c r="B81" s="56" t="s">
        <v>80</v>
      </c>
      <c r="C81" s="20" t="s">
        <v>384</v>
      </c>
      <c r="D81" s="21" t="s">
        <v>380</v>
      </c>
      <c r="E81" s="22" t="s">
        <v>385</v>
      </c>
      <c r="F81" s="23" t="s">
        <v>279</v>
      </c>
      <c r="G81" s="54">
        <v>7</v>
      </c>
      <c r="H81" s="54">
        <v>7</v>
      </c>
      <c r="I81" s="54">
        <v>6</v>
      </c>
      <c r="J81" s="8">
        <f t="shared" si="12"/>
        <v>6.666666666666667</v>
      </c>
      <c r="K81" s="9" t="str">
        <f t="shared" si="13"/>
        <v>ĐẠT</v>
      </c>
      <c r="L81" s="9" t="str">
        <f t="shared" si="14"/>
        <v>TRUNG BÌNH</v>
      </c>
    </row>
    <row r="82" spans="1:12" s="57" customFormat="1" ht="20.100000000000001" customHeight="1" x14ac:dyDescent="0.25">
      <c r="A82" s="59">
        <v>76</v>
      </c>
      <c r="B82" s="56" t="s">
        <v>81</v>
      </c>
      <c r="C82" s="61" t="s">
        <v>630</v>
      </c>
      <c r="D82" s="62" t="s">
        <v>386</v>
      </c>
      <c r="E82" s="63" t="s">
        <v>387</v>
      </c>
      <c r="F82" s="23" t="s">
        <v>219</v>
      </c>
      <c r="G82" s="54">
        <v>7</v>
      </c>
      <c r="H82" s="54">
        <v>7</v>
      </c>
      <c r="I82" s="54">
        <v>5</v>
      </c>
      <c r="J82" s="8">
        <f t="shared" si="12"/>
        <v>6.333333333333333</v>
      </c>
      <c r="K82" s="9" t="str">
        <f t="shared" si="13"/>
        <v>ĐẠT</v>
      </c>
      <c r="L82" s="9" t="str">
        <f t="shared" si="14"/>
        <v>TRUNG BÌNH</v>
      </c>
    </row>
    <row r="83" spans="1:12" s="57" customFormat="1" ht="20.100000000000001" customHeight="1" x14ac:dyDescent="0.25">
      <c r="A83" s="59">
        <v>77</v>
      </c>
      <c r="B83" s="56" t="s">
        <v>82</v>
      </c>
      <c r="C83" s="20" t="s">
        <v>275</v>
      </c>
      <c r="D83" s="21" t="s">
        <v>388</v>
      </c>
      <c r="E83" s="22" t="s">
        <v>389</v>
      </c>
      <c r="F83" s="23" t="s">
        <v>283</v>
      </c>
      <c r="G83" s="54">
        <v>6.5</v>
      </c>
      <c r="H83" s="54">
        <v>7</v>
      </c>
      <c r="I83" s="54">
        <v>5</v>
      </c>
      <c r="J83" s="8">
        <f t="shared" si="12"/>
        <v>6.166666666666667</v>
      </c>
      <c r="K83" s="9" t="str">
        <f t="shared" si="13"/>
        <v>ĐẠT</v>
      </c>
      <c r="L83" s="9" t="str">
        <f t="shared" si="14"/>
        <v>TRUNG BÌNH</v>
      </c>
    </row>
    <row r="84" spans="1:12" s="57" customFormat="1" ht="20.100000000000001" customHeight="1" x14ac:dyDescent="0.25">
      <c r="A84" s="59">
        <v>78</v>
      </c>
      <c r="B84" s="56" t="s">
        <v>83</v>
      </c>
      <c r="C84" s="26" t="s">
        <v>208</v>
      </c>
      <c r="D84" s="25" t="s">
        <v>391</v>
      </c>
      <c r="E84" s="28" t="s">
        <v>631</v>
      </c>
      <c r="F84" s="29" t="s">
        <v>350</v>
      </c>
      <c r="G84" s="54">
        <v>9</v>
      </c>
      <c r="H84" s="54">
        <v>7</v>
      </c>
      <c r="I84" s="54">
        <v>6</v>
      </c>
      <c r="J84" s="8">
        <f t="shared" si="12"/>
        <v>7.333333333333333</v>
      </c>
      <c r="K84" s="9" t="str">
        <f t="shared" si="13"/>
        <v>ĐẠT</v>
      </c>
      <c r="L84" s="9" t="str">
        <f t="shared" si="14"/>
        <v>KHÁ</v>
      </c>
    </row>
    <row r="85" spans="1:12" s="57" customFormat="1" ht="20.100000000000001" customHeight="1" x14ac:dyDescent="0.25">
      <c r="A85" s="59">
        <v>79</v>
      </c>
      <c r="B85" s="56" t="s">
        <v>84</v>
      </c>
      <c r="C85" s="24" t="s">
        <v>390</v>
      </c>
      <c r="D85" s="25" t="s">
        <v>391</v>
      </c>
      <c r="E85" s="22" t="s">
        <v>392</v>
      </c>
      <c r="F85" s="23" t="s">
        <v>271</v>
      </c>
      <c r="G85" s="54">
        <v>9</v>
      </c>
      <c r="H85" s="54">
        <v>7</v>
      </c>
      <c r="I85" s="54">
        <v>6</v>
      </c>
      <c r="J85" s="8">
        <f t="shared" si="12"/>
        <v>7.333333333333333</v>
      </c>
      <c r="K85" s="9" t="str">
        <f t="shared" si="13"/>
        <v>ĐẠT</v>
      </c>
      <c r="L85" s="9" t="str">
        <f t="shared" si="14"/>
        <v>KHÁ</v>
      </c>
    </row>
    <row r="86" spans="1:12" s="57" customFormat="1" ht="20.100000000000001" customHeight="1" x14ac:dyDescent="0.25">
      <c r="A86" s="59">
        <v>80</v>
      </c>
      <c r="B86" s="56" t="s">
        <v>85</v>
      </c>
      <c r="C86" s="26" t="s">
        <v>393</v>
      </c>
      <c r="D86" s="25" t="s">
        <v>394</v>
      </c>
      <c r="E86" s="31" t="s">
        <v>395</v>
      </c>
      <c r="F86" s="23" t="s">
        <v>219</v>
      </c>
      <c r="G86" s="54">
        <v>7</v>
      </c>
      <c r="H86" s="54">
        <v>7</v>
      </c>
      <c r="I86" s="54">
        <v>6</v>
      </c>
      <c r="J86" s="8">
        <f t="shared" si="12"/>
        <v>6.666666666666667</v>
      </c>
      <c r="K86" s="9" t="str">
        <f t="shared" si="13"/>
        <v>ĐẠT</v>
      </c>
      <c r="L86" s="9" t="str">
        <f t="shared" si="14"/>
        <v>TRUNG BÌNH</v>
      </c>
    </row>
    <row r="87" spans="1:12" s="57" customFormat="1" ht="20.100000000000001" customHeight="1" x14ac:dyDescent="0.25">
      <c r="A87" s="59">
        <v>81</v>
      </c>
      <c r="B87" s="56" t="s">
        <v>86</v>
      </c>
      <c r="C87" s="26" t="s">
        <v>337</v>
      </c>
      <c r="D87" s="25" t="s">
        <v>394</v>
      </c>
      <c r="E87" s="31" t="s">
        <v>396</v>
      </c>
      <c r="F87" s="23" t="s">
        <v>219</v>
      </c>
      <c r="G87" s="54">
        <v>9.5</v>
      </c>
      <c r="H87" s="54">
        <v>7</v>
      </c>
      <c r="I87" s="54">
        <v>7</v>
      </c>
      <c r="J87" s="8">
        <f t="shared" si="12"/>
        <v>7.833333333333333</v>
      </c>
      <c r="K87" s="9" t="str">
        <f t="shared" si="13"/>
        <v>ĐẠT</v>
      </c>
      <c r="L87" s="9" t="str">
        <f t="shared" si="14"/>
        <v>KHÁ</v>
      </c>
    </row>
    <row r="88" spans="1:12" s="57" customFormat="1" ht="20.100000000000001" customHeight="1" x14ac:dyDescent="0.25">
      <c r="A88" s="59">
        <v>82</v>
      </c>
      <c r="B88" s="56" t="s">
        <v>87</v>
      </c>
      <c r="C88" s="26" t="s">
        <v>397</v>
      </c>
      <c r="D88" s="25" t="s">
        <v>394</v>
      </c>
      <c r="E88" s="31" t="s">
        <v>398</v>
      </c>
      <c r="F88" s="23" t="s">
        <v>219</v>
      </c>
      <c r="G88" s="54">
        <v>6.5</v>
      </c>
      <c r="H88" s="54">
        <v>7</v>
      </c>
      <c r="I88" s="54">
        <v>7</v>
      </c>
      <c r="J88" s="8">
        <f t="shared" si="12"/>
        <v>6.833333333333333</v>
      </c>
      <c r="K88" s="9" t="str">
        <f t="shared" si="13"/>
        <v>ĐẠT</v>
      </c>
      <c r="L88" s="9" t="str">
        <f t="shared" si="14"/>
        <v>TRUNG BÌNH</v>
      </c>
    </row>
    <row r="89" spans="1:12" s="57" customFormat="1" ht="20.100000000000001" customHeight="1" x14ac:dyDescent="0.25">
      <c r="A89" s="59">
        <v>83</v>
      </c>
      <c r="B89" s="56" t="s">
        <v>88</v>
      </c>
      <c r="C89" s="26" t="s">
        <v>400</v>
      </c>
      <c r="D89" s="25" t="s">
        <v>401</v>
      </c>
      <c r="E89" s="31" t="s">
        <v>402</v>
      </c>
      <c r="F89" s="32" t="s">
        <v>287</v>
      </c>
      <c r="G89" s="54">
        <v>7.5</v>
      </c>
      <c r="H89" s="54">
        <v>7</v>
      </c>
      <c r="I89" s="54">
        <v>7</v>
      </c>
      <c r="J89" s="8">
        <f t="shared" si="12"/>
        <v>7.166666666666667</v>
      </c>
      <c r="K89" s="9" t="str">
        <f t="shared" si="13"/>
        <v>ĐẠT</v>
      </c>
      <c r="L89" s="9" t="str">
        <f t="shared" si="14"/>
        <v>KHÁ</v>
      </c>
    </row>
    <row r="90" spans="1:12" s="57" customFormat="1" ht="20.100000000000001" customHeight="1" x14ac:dyDescent="0.25">
      <c r="A90" s="59">
        <v>84</v>
      </c>
      <c r="B90" s="56" t="s">
        <v>89</v>
      </c>
      <c r="C90" s="26" t="s">
        <v>403</v>
      </c>
      <c r="D90" s="25" t="s">
        <v>404</v>
      </c>
      <c r="E90" s="31" t="s">
        <v>405</v>
      </c>
      <c r="F90" s="23" t="s">
        <v>219</v>
      </c>
      <c r="G90" s="54">
        <v>9</v>
      </c>
      <c r="H90" s="54">
        <v>7</v>
      </c>
      <c r="I90" s="54">
        <v>6</v>
      </c>
      <c r="J90" s="8">
        <f t="shared" si="12"/>
        <v>7.333333333333333</v>
      </c>
      <c r="K90" s="9" t="str">
        <f t="shared" si="13"/>
        <v>ĐẠT</v>
      </c>
      <c r="L90" s="9" t="str">
        <f t="shared" si="14"/>
        <v>KHÁ</v>
      </c>
    </row>
    <row r="91" spans="1:12" s="57" customFormat="1" ht="20.100000000000001" customHeight="1" x14ac:dyDescent="0.25">
      <c r="A91" s="59">
        <v>85</v>
      </c>
      <c r="B91" s="56" t="s">
        <v>90</v>
      </c>
      <c r="C91" s="20" t="s">
        <v>406</v>
      </c>
      <c r="D91" s="21" t="s">
        <v>648</v>
      </c>
      <c r="E91" s="22" t="s">
        <v>649</v>
      </c>
      <c r="F91" s="32" t="s">
        <v>219</v>
      </c>
      <c r="G91" s="54">
        <v>6.5</v>
      </c>
      <c r="H91" s="54">
        <v>7</v>
      </c>
      <c r="I91" s="54">
        <v>8</v>
      </c>
      <c r="J91" s="8">
        <f>IF(OR(G91="",H91="",I91=""),"",AVERAGE(G91:I91))</f>
        <v>7.166666666666667</v>
      </c>
      <c r="K91" s="9" t="str">
        <f>IF(J91="","",IF(AND(MIN(G91:I91)&gt;=2,J91&gt;=5),"ĐẠT","HỎNG"))</f>
        <v>ĐẠT</v>
      </c>
      <c r="L91" s="9" t="str">
        <f>IF(J91="","",IF(AND(MIN(G91:I91)&gt;=7,J91&gt;=8),"GIỎI",IF(AND(MIN(G91:I91)&gt;=6,J91&gt;=7),"KHÁ",IF(AND(MIN(G91:I91)&gt;=3,J91&gt;=5),"TRUNG BÌNH",""))))</f>
        <v>KHÁ</v>
      </c>
    </row>
    <row r="92" spans="1:12" s="57" customFormat="1" ht="20.100000000000001" customHeight="1" x14ac:dyDescent="0.25">
      <c r="A92" s="59">
        <v>86</v>
      </c>
      <c r="B92" s="56" t="s">
        <v>91</v>
      </c>
      <c r="C92" s="24" t="s">
        <v>407</v>
      </c>
      <c r="D92" s="25" t="s">
        <v>408</v>
      </c>
      <c r="E92" s="22" t="s">
        <v>409</v>
      </c>
      <c r="F92" s="23" t="s">
        <v>234</v>
      </c>
      <c r="G92" s="54">
        <v>7</v>
      </c>
      <c r="H92" s="54">
        <v>7</v>
      </c>
      <c r="I92" s="54">
        <v>7</v>
      </c>
      <c r="J92" s="8">
        <f t="shared" ref="J92:J104" si="15">IF(OR(G92="",H92="",I92=""),"",AVERAGE(G92:I92))</f>
        <v>7</v>
      </c>
      <c r="K92" s="9" t="str">
        <f t="shared" ref="K92:K104" si="16">IF(J92="","",IF(AND(MIN(G92:I92)&gt;=2,J92&gt;=5),"ĐẠT","HỎNG"))</f>
        <v>ĐẠT</v>
      </c>
      <c r="L92" s="9" t="str">
        <f t="shared" ref="L92:L104" si="17">IF(J92="","",IF(AND(MIN(G92:I92)&gt;=7,J92&gt;=8),"GIỎI",IF(AND(MIN(G92:I92)&gt;=6,J92&gt;=7),"KHÁ",IF(AND(MIN(G92:I92)&gt;=3,J92&gt;=5),"TRUNG BÌNH",""))))</f>
        <v>KHÁ</v>
      </c>
    </row>
    <row r="93" spans="1:12" s="57" customFormat="1" ht="20.100000000000001" customHeight="1" x14ac:dyDescent="0.25">
      <c r="A93" s="59">
        <v>87</v>
      </c>
      <c r="B93" s="56" t="s">
        <v>92</v>
      </c>
      <c r="C93" s="20" t="s">
        <v>410</v>
      </c>
      <c r="D93" s="21" t="s">
        <v>408</v>
      </c>
      <c r="E93" s="22" t="s">
        <v>411</v>
      </c>
      <c r="F93" s="23" t="s">
        <v>219</v>
      </c>
      <c r="G93" s="54">
        <v>7</v>
      </c>
      <c r="H93" s="54">
        <v>7</v>
      </c>
      <c r="I93" s="54">
        <v>7</v>
      </c>
      <c r="J93" s="8">
        <f t="shared" si="15"/>
        <v>7</v>
      </c>
      <c r="K93" s="9" t="str">
        <f t="shared" si="16"/>
        <v>ĐẠT</v>
      </c>
      <c r="L93" s="9" t="str">
        <f t="shared" si="17"/>
        <v>KHÁ</v>
      </c>
    </row>
    <row r="94" spans="1:12" s="57" customFormat="1" ht="20.100000000000001" customHeight="1" x14ac:dyDescent="0.25">
      <c r="A94" s="59">
        <v>88</v>
      </c>
      <c r="B94" s="56" t="s">
        <v>93</v>
      </c>
      <c r="C94" s="26" t="s">
        <v>288</v>
      </c>
      <c r="D94" s="27" t="s">
        <v>408</v>
      </c>
      <c r="E94" s="22" t="s">
        <v>412</v>
      </c>
      <c r="F94" s="32" t="s">
        <v>219</v>
      </c>
      <c r="G94" s="54">
        <v>7.5</v>
      </c>
      <c r="H94" s="54">
        <v>7</v>
      </c>
      <c r="I94" s="54">
        <v>6</v>
      </c>
      <c r="J94" s="8">
        <f t="shared" si="15"/>
        <v>6.833333333333333</v>
      </c>
      <c r="K94" s="9" t="str">
        <f t="shared" si="16"/>
        <v>ĐẠT</v>
      </c>
      <c r="L94" s="9" t="str">
        <f t="shared" si="17"/>
        <v>TRUNG BÌNH</v>
      </c>
    </row>
    <row r="95" spans="1:12" s="57" customFormat="1" ht="20.100000000000001" customHeight="1" x14ac:dyDescent="0.25">
      <c r="A95" s="59">
        <v>89</v>
      </c>
      <c r="B95" s="56" t="s">
        <v>94</v>
      </c>
      <c r="C95" s="26" t="s">
        <v>413</v>
      </c>
      <c r="D95" s="25" t="s">
        <v>414</v>
      </c>
      <c r="E95" s="22" t="s">
        <v>415</v>
      </c>
      <c r="F95" s="32" t="s">
        <v>219</v>
      </c>
      <c r="G95" s="54">
        <v>8.5</v>
      </c>
      <c r="H95" s="54">
        <v>7</v>
      </c>
      <c r="I95" s="54">
        <v>9</v>
      </c>
      <c r="J95" s="8">
        <f t="shared" si="15"/>
        <v>8.1666666666666661</v>
      </c>
      <c r="K95" s="9" t="str">
        <f t="shared" si="16"/>
        <v>ĐẠT</v>
      </c>
      <c r="L95" s="9" t="str">
        <f t="shared" si="17"/>
        <v>GIỎI</v>
      </c>
    </row>
    <row r="96" spans="1:12" s="57" customFormat="1" ht="20.100000000000001" customHeight="1" x14ac:dyDescent="0.25">
      <c r="A96" s="59">
        <v>90</v>
      </c>
      <c r="B96" s="56" t="s">
        <v>95</v>
      </c>
      <c r="C96" s="26" t="s">
        <v>416</v>
      </c>
      <c r="D96" s="25" t="s">
        <v>414</v>
      </c>
      <c r="E96" s="28" t="s">
        <v>417</v>
      </c>
      <c r="F96" s="32" t="s">
        <v>219</v>
      </c>
      <c r="G96" s="54">
        <v>8.5</v>
      </c>
      <c r="H96" s="54">
        <v>7</v>
      </c>
      <c r="I96" s="54">
        <v>9</v>
      </c>
      <c r="J96" s="8">
        <f t="shared" si="15"/>
        <v>8.1666666666666661</v>
      </c>
      <c r="K96" s="9" t="str">
        <f t="shared" si="16"/>
        <v>ĐẠT</v>
      </c>
      <c r="L96" s="9" t="str">
        <f t="shared" si="17"/>
        <v>GIỎI</v>
      </c>
    </row>
    <row r="97" spans="1:12" s="57" customFormat="1" ht="20.100000000000001" customHeight="1" x14ac:dyDescent="0.25">
      <c r="A97" s="59">
        <v>91</v>
      </c>
      <c r="B97" s="56" t="s">
        <v>96</v>
      </c>
      <c r="C97" s="24" t="s">
        <v>650</v>
      </c>
      <c r="D97" s="25" t="s">
        <v>414</v>
      </c>
      <c r="E97" s="22" t="s">
        <v>418</v>
      </c>
      <c r="F97" s="32" t="s">
        <v>219</v>
      </c>
      <c r="G97" s="54">
        <v>9</v>
      </c>
      <c r="H97" s="54">
        <v>7</v>
      </c>
      <c r="I97" s="54">
        <v>9</v>
      </c>
      <c r="J97" s="8">
        <f t="shared" si="15"/>
        <v>8.3333333333333339</v>
      </c>
      <c r="K97" s="9" t="str">
        <f t="shared" si="16"/>
        <v>ĐẠT</v>
      </c>
      <c r="L97" s="9" t="str">
        <f t="shared" si="17"/>
        <v>GIỎI</v>
      </c>
    </row>
    <row r="98" spans="1:12" s="57" customFormat="1" ht="20.100000000000001" customHeight="1" x14ac:dyDescent="0.25">
      <c r="A98" s="59">
        <v>92</v>
      </c>
      <c r="B98" s="56" t="s">
        <v>97</v>
      </c>
      <c r="C98" s="26" t="s">
        <v>419</v>
      </c>
      <c r="D98" s="25" t="s">
        <v>420</v>
      </c>
      <c r="E98" s="30" t="s">
        <v>421</v>
      </c>
      <c r="F98" s="32" t="s">
        <v>422</v>
      </c>
      <c r="G98" s="54">
        <v>9</v>
      </c>
      <c r="H98" s="54">
        <v>7</v>
      </c>
      <c r="I98" s="54">
        <v>7</v>
      </c>
      <c r="J98" s="8">
        <f t="shared" si="15"/>
        <v>7.666666666666667</v>
      </c>
      <c r="K98" s="9" t="str">
        <f t="shared" si="16"/>
        <v>ĐẠT</v>
      </c>
      <c r="L98" s="9" t="str">
        <f t="shared" si="17"/>
        <v>KHÁ</v>
      </c>
    </row>
    <row r="99" spans="1:12" s="57" customFormat="1" ht="20.100000000000001" customHeight="1" x14ac:dyDescent="0.25">
      <c r="A99" s="59">
        <v>93</v>
      </c>
      <c r="B99" s="56" t="s">
        <v>98</v>
      </c>
      <c r="C99" s="20" t="s">
        <v>423</v>
      </c>
      <c r="D99" s="21" t="s">
        <v>424</v>
      </c>
      <c r="E99" s="22" t="s">
        <v>425</v>
      </c>
      <c r="F99" s="32" t="s">
        <v>219</v>
      </c>
      <c r="G99" s="54">
        <v>7</v>
      </c>
      <c r="H99" s="54">
        <v>7</v>
      </c>
      <c r="I99" s="54">
        <v>6</v>
      </c>
      <c r="J99" s="8">
        <f t="shared" si="15"/>
        <v>6.666666666666667</v>
      </c>
      <c r="K99" s="9" t="str">
        <f t="shared" si="16"/>
        <v>ĐẠT</v>
      </c>
      <c r="L99" s="9" t="str">
        <f t="shared" si="17"/>
        <v>TRUNG BÌNH</v>
      </c>
    </row>
    <row r="100" spans="1:12" s="57" customFormat="1" ht="20.100000000000001" customHeight="1" x14ac:dyDescent="0.25">
      <c r="A100" s="59">
        <v>94</v>
      </c>
      <c r="B100" s="56" t="s">
        <v>99</v>
      </c>
      <c r="C100" s="20" t="s">
        <v>632</v>
      </c>
      <c r="D100" s="21" t="s">
        <v>426</v>
      </c>
      <c r="E100" s="22" t="s">
        <v>427</v>
      </c>
      <c r="F100" s="32" t="s">
        <v>219</v>
      </c>
      <c r="G100" s="54">
        <v>8.5</v>
      </c>
      <c r="H100" s="54">
        <v>7</v>
      </c>
      <c r="I100" s="54">
        <v>6</v>
      </c>
      <c r="J100" s="8">
        <f t="shared" si="15"/>
        <v>7.166666666666667</v>
      </c>
      <c r="K100" s="9" t="str">
        <f t="shared" si="16"/>
        <v>ĐẠT</v>
      </c>
      <c r="L100" s="9" t="str">
        <f t="shared" si="17"/>
        <v>KHÁ</v>
      </c>
    </row>
    <row r="101" spans="1:12" s="57" customFormat="1" ht="20.100000000000001" customHeight="1" x14ac:dyDescent="0.25">
      <c r="A101" s="59">
        <v>95</v>
      </c>
      <c r="B101" s="56" t="s">
        <v>100</v>
      </c>
      <c r="C101" s="26" t="s">
        <v>633</v>
      </c>
      <c r="D101" s="25" t="s">
        <v>428</v>
      </c>
      <c r="E101" s="28" t="s">
        <v>429</v>
      </c>
      <c r="F101" s="32" t="s">
        <v>219</v>
      </c>
      <c r="G101" s="54">
        <v>8.5</v>
      </c>
      <c r="H101" s="54">
        <v>7</v>
      </c>
      <c r="I101" s="54">
        <v>6</v>
      </c>
      <c r="J101" s="8">
        <f t="shared" si="15"/>
        <v>7.166666666666667</v>
      </c>
      <c r="K101" s="9" t="str">
        <f t="shared" si="16"/>
        <v>ĐẠT</v>
      </c>
      <c r="L101" s="9" t="str">
        <f t="shared" si="17"/>
        <v>KHÁ</v>
      </c>
    </row>
    <row r="102" spans="1:12" s="57" customFormat="1" ht="20.100000000000001" customHeight="1" x14ac:dyDescent="0.25">
      <c r="A102" s="59">
        <v>96</v>
      </c>
      <c r="B102" s="56" t="s">
        <v>101</v>
      </c>
      <c r="C102" s="26" t="s">
        <v>430</v>
      </c>
      <c r="D102" s="25" t="s">
        <v>431</v>
      </c>
      <c r="E102" s="31" t="s">
        <v>432</v>
      </c>
      <c r="F102" s="32" t="s">
        <v>219</v>
      </c>
      <c r="G102" s="54">
        <v>8.5</v>
      </c>
      <c r="H102" s="54">
        <v>7</v>
      </c>
      <c r="I102" s="54">
        <v>6</v>
      </c>
      <c r="J102" s="8">
        <f t="shared" si="15"/>
        <v>7.166666666666667</v>
      </c>
      <c r="K102" s="9" t="str">
        <f t="shared" si="16"/>
        <v>ĐẠT</v>
      </c>
      <c r="L102" s="9" t="str">
        <f t="shared" si="17"/>
        <v>KHÁ</v>
      </c>
    </row>
    <row r="103" spans="1:12" s="57" customFormat="1" ht="20.100000000000001" customHeight="1" x14ac:dyDescent="0.25">
      <c r="A103" s="59">
        <v>97</v>
      </c>
      <c r="B103" s="56" t="s">
        <v>102</v>
      </c>
      <c r="C103" s="26" t="s">
        <v>433</v>
      </c>
      <c r="D103" s="25" t="s">
        <v>434</v>
      </c>
      <c r="E103" s="31" t="s">
        <v>435</v>
      </c>
      <c r="F103" s="32" t="s">
        <v>219</v>
      </c>
      <c r="G103" s="54">
        <v>9.5</v>
      </c>
      <c r="H103" s="54">
        <v>7</v>
      </c>
      <c r="I103" s="54">
        <v>6</v>
      </c>
      <c r="J103" s="8">
        <f t="shared" si="15"/>
        <v>7.5</v>
      </c>
      <c r="K103" s="9" t="str">
        <f t="shared" si="16"/>
        <v>ĐẠT</v>
      </c>
      <c r="L103" s="9" t="str">
        <f t="shared" si="17"/>
        <v>KHÁ</v>
      </c>
    </row>
    <row r="104" spans="1:12" s="57" customFormat="1" ht="20.100000000000001" customHeight="1" x14ac:dyDescent="0.25">
      <c r="A104" s="59">
        <v>98</v>
      </c>
      <c r="B104" s="56" t="s">
        <v>103</v>
      </c>
      <c r="C104" s="26" t="s">
        <v>436</v>
      </c>
      <c r="D104" s="25" t="s">
        <v>437</v>
      </c>
      <c r="E104" s="31" t="s">
        <v>438</v>
      </c>
      <c r="F104" s="32" t="s">
        <v>219</v>
      </c>
      <c r="G104" s="54">
        <v>7</v>
      </c>
      <c r="H104" s="54">
        <v>7</v>
      </c>
      <c r="I104" s="54">
        <v>6</v>
      </c>
      <c r="J104" s="8">
        <f t="shared" si="15"/>
        <v>6.666666666666667</v>
      </c>
      <c r="K104" s="9" t="str">
        <f t="shared" si="16"/>
        <v>ĐẠT</v>
      </c>
      <c r="L104" s="9" t="str">
        <f t="shared" si="17"/>
        <v>TRUNG BÌNH</v>
      </c>
    </row>
    <row r="105" spans="1:12" s="57" customFormat="1" ht="20.100000000000001" customHeight="1" x14ac:dyDescent="0.25">
      <c r="A105" s="59">
        <v>99</v>
      </c>
      <c r="B105" s="56" t="s">
        <v>104</v>
      </c>
      <c r="C105" s="20" t="s">
        <v>439</v>
      </c>
      <c r="D105" s="21" t="s">
        <v>440</v>
      </c>
      <c r="E105" s="22" t="s">
        <v>441</v>
      </c>
      <c r="F105" s="23" t="s">
        <v>219</v>
      </c>
      <c r="G105" s="54">
        <v>9</v>
      </c>
      <c r="H105" s="54">
        <v>6.5</v>
      </c>
      <c r="I105" s="54">
        <v>6</v>
      </c>
      <c r="J105" s="8">
        <f>IF(OR(G105="",H105="",I105=""),"",AVERAGE(G105:I105))</f>
        <v>7.166666666666667</v>
      </c>
      <c r="K105" s="9" t="str">
        <f>IF(J105="","",IF(AND(MIN(G105:I105)&gt;=2,J105&gt;=5),"ĐẠT","HỎNG"))</f>
        <v>ĐẠT</v>
      </c>
      <c r="L105" s="9" t="str">
        <f>IF(J105="","",IF(AND(MIN(G105:I105)&gt;=7,J105&gt;=8),"GIỎI",IF(AND(MIN(G105:I105)&gt;=6,J105&gt;=7),"KHÁ",IF(AND(MIN(G105:I105)&gt;=3,J105&gt;=5),"TRUNG BÌNH",""))))</f>
        <v>KHÁ</v>
      </c>
    </row>
    <row r="106" spans="1:12" s="57" customFormat="1" ht="20.100000000000001" customHeight="1" x14ac:dyDescent="0.25">
      <c r="A106" s="59">
        <v>100</v>
      </c>
      <c r="B106" s="56" t="s">
        <v>105</v>
      </c>
      <c r="C106" s="24" t="s">
        <v>442</v>
      </c>
      <c r="D106" s="25" t="s">
        <v>443</v>
      </c>
      <c r="E106" s="22" t="s">
        <v>444</v>
      </c>
      <c r="F106" s="23" t="s">
        <v>219</v>
      </c>
      <c r="G106" s="54">
        <v>9.5</v>
      </c>
      <c r="H106" s="54">
        <v>4</v>
      </c>
      <c r="I106" s="54">
        <v>6</v>
      </c>
      <c r="J106" s="8">
        <f t="shared" ref="J106:J121" si="18">IF(OR(G106="",H106="",I106=""),"",AVERAGE(G106:I106))</f>
        <v>6.5</v>
      </c>
      <c r="K106" s="9" t="str">
        <f t="shared" ref="K106:K121" si="19">IF(J106="","",IF(AND(MIN(G106:I106)&gt;=2,J106&gt;=5),"ĐẠT","HỎNG"))</f>
        <v>ĐẠT</v>
      </c>
      <c r="L106" s="9" t="str">
        <f t="shared" ref="L106:L121" si="20">IF(J106="","",IF(AND(MIN(G106:I106)&gt;=7,J106&gt;=8),"GIỎI",IF(AND(MIN(G106:I106)&gt;=6,J106&gt;=7),"KHÁ",IF(AND(MIN(G106:I106)&gt;=3,J106&gt;=5),"TRUNG BÌNH",""))))</f>
        <v>TRUNG BÌNH</v>
      </c>
    </row>
    <row r="107" spans="1:12" s="57" customFormat="1" ht="20.100000000000001" customHeight="1" x14ac:dyDescent="0.25">
      <c r="A107" s="59">
        <v>101</v>
      </c>
      <c r="B107" s="56" t="s">
        <v>106</v>
      </c>
      <c r="C107" s="20" t="s">
        <v>445</v>
      </c>
      <c r="D107" s="21" t="s">
        <v>446</v>
      </c>
      <c r="E107" s="22" t="s">
        <v>447</v>
      </c>
      <c r="F107" s="23" t="s">
        <v>219</v>
      </c>
      <c r="G107" s="54">
        <v>8.5</v>
      </c>
      <c r="H107" s="54">
        <v>4</v>
      </c>
      <c r="I107" s="54">
        <v>6</v>
      </c>
      <c r="J107" s="8">
        <f t="shared" si="18"/>
        <v>6.166666666666667</v>
      </c>
      <c r="K107" s="9" t="str">
        <f t="shared" si="19"/>
        <v>ĐẠT</v>
      </c>
      <c r="L107" s="9" t="str">
        <f t="shared" si="20"/>
        <v>TRUNG BÌNH</v>
      </c>
    </row>
    <row r="108" spans="1:12" s="57" customFormat="1" ht="20.100000000000001" customHeight="1" x14ac:dyDescent="0.25">
      <c r="A108" s="59">
        <v>102</v>
      </c>
      <c r="B108" s="56" t="s">
        <v>107</v>
      </c>
      <c r="C108" s="26" t="s">
        <v>337</v>
      </c>
      <c r="D108" s="27" t="s">
        <v>448</v>
      </c>
      <c r="E108" s="22" t="s">
        <v>449</v>
      </c>
      <c r="F108" s="23" t="s">
        <v>634</v>
      </c>
      <c r="G108" s="54">
        <v>9.5</v>
      </c>
      <c r="H108" s="54">
        <v>6.5</v>
      </c>
      <c r="I108" s="54">
        <v>6</v>
      </c>
      <c r="J108" s="8">
        <f t="shared" si="18"/>
        <v>7.333333333333333</v>
      </c>
      <c r="K108" s="9" t="str">
        <f t="shared" si="19"/>
        <v>ĐẠT</v>
      </c>
      <c r="L108" s="9" t="str">
        <f t="shared" si="20"/>
        <v>KHÁ</v>
      </c>
    </row>
    <row r="109" spans="1:12" s="57" customFormat="1" ht="20.100000000000001" customHeight="1" x14ac:dyDescent="0.25">
      <c r="A109" s="59">
        <v>103</v>
      </c>
      <c r="B109" s="56" t="s">
        <v>108</v>
      </c>
      <c r="C109" s="26" t="s">
        <v>450</v>
      </c>
      <c r="D109" s="25" t="s">
        <v>448</v>
      </c>
      <c r="E109" s="22" t="s">
        <v>451</v>
      </c>
      <c r="F109" s="29" t="s">
        <v>271</v>
      </c>
      <c r="G109" s="54">
        <v>8</v>
      </c>
      <c r="H109" s="54">
        <v>7</v>
      </c>
      <c r="I109" s="54">
        <v>6</v>
      </c>
      <c r="J109" s="8">
        <f t="shared" si="18"/>
        <v>7</v>
      </c>
      <c r="K109" s="9" t="str">
        <f t="shared" si="19"/>
        <v>ĐẠT</v>
      </c>
      <c r="L109" s="9" t="str">
        <f t="shared" si="20"/>
        <v>KHÁ</v>
      </c>
    </row>
    <row r="110" spans="1:12" s="57" customFormat="1" ht="20.100000000000001" customHeight="1" x14ac:dyDescent="0.25">
      <c r="A110" s="59">
        <v>104</v>
      </c>
      <c r="B110" s="56" t="s">
        <v>109</v>
      </c>
      <c r="C110" s="26" t="s">
        <v>452</v>
      </c>
      <c r="D110" s="25" t="s">
        <v>453</v>
      </c>
      <c r="E110" s="28" t="s">
        <v>454</v>
      </c>
      <c r="F110" s="29" t="s">
        <v>219</v>
      </c>
      <c r="G110" s="54">
        <v>9.5</v>
      </c>
      <c r="H110" s="54">
        <v>7</v>
      </c>
      <c r="I110" s="54">
        <v>6</v>
      </c>
      <c r="J110" s="8">
        <f t="shared" si="18"/>
        <v>7.5</v>
      </c>
      <c r="K110" s="9" t="str">
        <f t="shared" si="19"/>
        <v>ĐẠT</v>
      </c>
      <c r="L110" s="9" t="str">
        <f t="shared" si="20"/>
        <v>KHÁ</v>
      </c>
    </row>
    <row r="111" spans="1:12" s="57" customFormat="1" ht="20.100000000000001" customHeight="1" x14ac:dyDescent="0.25">
      <c r="A111" s="59">
        <v>105</v>
      </c>
      <c r="B111" s="56" t="s">
        <v>110</v>
      </c>
      <c r="C111" s="24" t="s">
        <v>246</v>
      </c>
      <c r="D111" s="25" t="s">
        <v>453</v>
      </c>
      <c r="E111" s="22" t="s">
        <v>455</v>
      </c>
      <c r="F111" s="23" t="s">
        <v>219</v>
      </c>
      <c r="G111" s="54">
        <v>8.5</v>
      </c>
      <c r="H111" s="54">
        <v>5</v>
      </c>
      <c r="I111" s="54">
        <v>6</v>
      </c>
      <c r="J111" s="8">
        <f t="shared" si="18"/>
        <v>6.5</v>
      </c>
      <c r="K111" s="9" t="str">
        <f t="shared" si="19"/>
        <v>ĐẠT</v>
      </c>
      <c r="L111" s="9" t="str">
        <f t="shared" si="20"/>
        <v>TRUNG BÌNH</v>
      </c>
    </row>
    <row r="112" spans="1:12" s="57" customFormat="1" ht="20.100000000000001" customHeight="1" x14ac:dyDescent="0.25">
      <c r="A112" s="59">
        <v>106</v>
      </c>
      <c r="B112" s="56" t="s">
        <v>111</v>
      </c>
      <c r="C112" s="26" t="s">
        <v>456</v>
      </c>
      <c r="D112" s="25" t="s">
        <v>453</v>
      </c>
      <c r="E112" s="30" t="s">
        <v>457</v>
      </c>
      <c r="F112" s="32" t="s">
        <v>232</v>
      </c>
      <c r="G112" s="54">
        <v>9.5</v>
      </c>
      <c r="H112" s="54">
        <v>5</v>
      </c>
      <c r="I112" s="54">
        <v>6</v>
      </c>
      <c r="J112" s="8">
        <f t="shared" si="18"/>
        <v>6.833333333333333</v>
      </c>
      <c r="K112" s="9" t="str">
        <f t="shared" si="19"/>
        <v>ĐẠT</v>
      </c>
      <c r="L112" s="9" t="str">
        <f t="shared" si="20"/>
        <v>TRUNG BÌNH</v>
      </c>
    </row>
    <row r="113" spans="1:12" s="57" customFormat="1" ht="20.100000000000001" customHeight="1" x14ac:dyDescent="0.25">
      <c r="A113" s="59">
        <v>107</v>
      </c>
      <c r="B113" s="56" t="s">
        <v>112</v>
      </c>
      <c r="C113" s="20" t="s">
        <v>275</v>
      </c>
      <c r="D113" s="21" t="s">
        <v>458</v>
      </c>
      <c r="E113" s="22" t="s">
        <v>459</v>
      </c>
      <c r="F113" s="23" t="s">
        <v>232</v>
      </c>
      <c r="G113" s="54">
        <v>9</v>
      </c>
      <c r="H113" s="54">
        <v>5</v>
      </c>
      <c r="I113" s="54">
        <v>6</v>
      </c>
      <c r="J113" s="8">
        <f t="shared" si="18"/>
        <v>6.666666666666667</v>
      </c>
      <c r="K113" s="9" t="str">
        <f t="shared" si="19"/>
        <v>ĐẠT</v>
      </c>
      <c r="L113" s="9" t="str">
        <f t="shared" si="20"/>
        <v>TRUNG BÌNH</v>
      </c>
    </row>
    <row r="114" spans="1:12" s="57" customFormat="1" ht="20.100000000000001" customHeight="1" x14ac:dyDescent="0.25">
      <c r="A114" s="59">
        <v>108</v>
      </c>
      <c r="B114" s="56" t="s">
        <v>113</v>
      </c>
      <c r="C114" s="61" t="s">
        <v>460</v>
      </c>
      <c r="D114" s="62" t="s">
        <v>461</v>
      </c>
      <c r="E114" s="63" t="s">
        <v>462</v>
      </c>
      <c r="F114" s="23" t="s">
        <v>463</v>
      </c>
      <c r="G114" s="54">
        <v>9.5</v>
      </c>
      <c r="H114" s="54">
        <v>6</v>
      </c>
      <c r="I114" s="54">
        <v>6</v>
      </c>
      <c r="J114" s="8">
        <f t="shared" si="18"/>
        <v>7.166666666666667</v>
      </c>
      <c r="K114" s="9" t="str">
        <f t="shared" si="19"/>
        <v>ĐẠT</v>
      </c>
      <c r="L114" s="9" t="str">
        <f t="shared" si="20"/>
        <v>KHÁ</v>
      </c>
    </row>
    <row r="115" spans="1:12" s="57" customFormat="1" ht="20.100000000000001" customHeight="1" x14ac:dyDescent="0.25">
      <c r="A115" s="59">
        <v>109</v>
      </c>
      <c r="B115" s="56" t="s">
        <v>114</v>
      </c>
      <c r="C115" s="26" t="s">
        <v>464</v>
      </c>
      <c r="D115" s="25" t="s">
        <v>465</v>
      </c>
      <c r="E115" s="28" t="s">
        <v>466</v>
      </c>
      <c r="F115" s="29" t="s">
        <v>217</v>
      </c>
      <c r="G115" s="54">
        <v>8.5</v>
      </c>
      <c r="H115" s="54">
        <v>7</v>
      </c>
      <c r="I115" s="54">
        <v>6</v>
      </c>
      <c r="J115" s="8">
        <f t="shared" si="18"/>
        <v>7.166666666666667</v>
      </c>
      <c r="K115" s="9" t="str">
        <f t="shared" si="19"/>
        <v>ĐẠT</v>
      </c>
      <c r="L115" s="9" t="str">
        <f t="shared" si="20"/>
        <v>KHÁ</v>
      </c>
    </row>
    <row r="116" spans="1:12" s="57" customFormat="1" ht="20.100000000000001" customHeight="1" x14ac:dyDescent="0.25">
      <c r="A116" s="59">
        <v>110</v>
      </c>
      <c r="B116" s="56" t="s">
        <v>115</v>
      </c>
      <c r="C116" s="24" t="s">
        <v>467</v>
      </c>
      <c r="D116" s="25" t="s">
        <v>465</v>
      </c>
      <c r="E116" s="22" t="s">
        <v>468</v>
      </c>
      <c r="F116" s="23" t="s">
        <v>652</v>
      </c>
      <c r="G116" s="54">
        <v>8.5</v>
      </c>
      <c r="H116" s="54">
        <v>8</v>
      </c>
      <c r="I116" s="54">
        <v>6</v>
      </c>
      <c r="J116" s="8">
        <f t="shared" si="18"/>
        <v>7.5</v>
      </c>
      <c r="K116" s="9" t="str">
        <f t="shared" si="19"/>
        <v>ĐẠT</v>
      </c>
      <c r="L116" s="9" t="str">
        <f t="shared" si="20"/>
        <v>KHÁ</v>
      </c>
    </row>
    <row r="117" spans="1:12" s="57" customFormat="1" ht="20.100000000000001" customHeight="1" x14ac:dyDescent="0.25">
      <c r="A117" s="59">
        <v>111</v>
      </c>
      <c r="B117" s="56" t="s">
        <v>116</v>
      </c>
      <c r="C117" s="26" t="s">
        <v>469</v>
      </c>
      <c r="D117" s="25" t="s">
        <v>470</v>
      </c>
      <c r="E117" s="31" t="s">
        <v>471</v>
      </c>
      <c r="F117" s="32" t="s">
        <v>296</v>
      </c>
      <c r="G117" s="54">
        <v>9.5</v>
      </c>
      <c r="H117" s="54">
        <v>5</v>
      </c>
      <c r="I117" s="54">
        <v>6</v>
      </c>
      <c r="J117" s="8">
        <f t="shared" si="18"/>
        <v>6.833333333333333</v>
      </c>
      <c r="K117" s="9" t="str">
        <f t="shared" si="19"/>
        <v>ĐẠT</v>
      </c>
      <c r="L117" s="9" t="str">
        <f t="shared" si="20"/>
        <v>TRUNG BÌNH</v>
      </c>
    </row>
    <row r="118" spans="1:12" s="57" customFormat="1" ht="20.100000000000001" customHeight="1" x14ac:dyDescent="0.25">
      <c r="A118" s="59">
        <v>112</v>
      </c>
      <c r="B118" s="56" t="s">
        <v>117</v>
      </c>
      <c r="C118" s="26" t="s">
        <v>472</v>
      </c>
      <c r="D118" s="25" t="s">
        <v>470</v>
      </c>
      <c r="E118" s="31" t="s">
        <v>473</v>
      </c>
      <c r="F118" s="32" t="s">
        <v>219</v>
      </c>
      <c r="G118" s="54">
        <v>8.5</v>
      </c>
      <c r="H118" s="54">
        <v>5</v>
      </c>
      <c r="I118" s="54">
        <v>6</v>
      </c>
      <c r="J118" s="8">
        <f t="shared" si="18"/>
        <v>6.5</v>
      </c>
      <c r="K118" s="9" t="str">
        <f t="shared" si="19"/>
        <v>ĐẠT</v>
      </c>
      <c r="L118" s="9" t="str">
        <f t="shared" si="20"/>
        <v>TRUNG BÌNH</v>
      </c>
    </row>
    <row r="119" spans="1:12" s="57" customFormat="1" ht="20.100000000000001" customHeight="1" x14ac:dyDescent="0.25">
      <c r="A119" s="59">
        <v>113</v>
      </c>
      <c r="B119" s="56" t="s">
        <v>118</v>
      </c>
      <c r="C119" s="26" t="s">
        <v>474</v>
      </c>
      <c r="D119" s="25" t="s">
        <v>470</v>
      </c>
      <c r="E119" s="31" t="s">
        <v>475</v>
      </c>
      <c r="F119" s="32" t="s">
        <v>635</v>
      </c>
      <c r="G119" s="54">
        <v>9.5</v>
      </c>
      <c r="H119" s="54">
        <v>5</v>
      </c>
      <c r="I119" s="54">
        <v>6</v>
      </c>
      <c r="J119" s="8">
        <f t="shared" si="18"/>
        <v>6.833333333333333</v>
      </c>
      <c r="K119" s="9" t="str">
        <f t="shared" si="19"/>
        <v>ĐẠT</v>
      </c>
      <c r="L119" s="9" t="str">
        <f t="shared" si="20"/>
        <v>TRUNG BÌNH</v>
      </c>
    </row>
    <row r="120" spans="1:12" s="57" customFormat="1" ht="20.100000000000001" customHeight="1" x14ac:dyDescent="0.25">
      <c r="A120" s="59">
        <v>114</v>
      </c>
      <c r="B120" s="56" t="s">
        <v>119</v>
      </c>
      <c r="C120" s="26" t="s">
        <v>268</v>
      </c>
      <c r="D120" s="25" t="s">
        <v>476</v>
      </c>
      <c r="E120" s="31" t="s">
        <v>477</v>
      </c>
      <c r="F120" s="32" t="s">
        <v>219</v>
      </c>
      <c r="G120" s="54">
        <v>8.5</v>
      </c>
      <c r="H120" s="54">
        <v>5</v>
      </c>
      <c r="I120" s="54">
        <v>6</v>
      </c>
      <c r="J120" s="8">
        <f t="shared" si="18"/>
        <v>6.5</v>
      </c>
      <c r="K120" s="9" t="str">
        <f t="shared" si="19"/>
        <v>ĐẠT</v>
      </c>
      <c r="L120" s="9" t="str">
        <f t="shared" si="20"/>
        <v>TRUNG BÌNH</v>
      </c>
    </row>
    <row r="121" spans="1:12" s="57" customFormat="1" ht="20.100000000000001" customHeight="1" x14ac:dyDescent="0.25">
      <c r="A121" s="59">
        <v>115</v>
      </c>
      <c r="B121" s="56" t="s">
        <v>120</v>
      </c>
      <c r="C121" s="26" t="s">
        <v>478</v>
      </c>
      <c r="D121" s="25" t="s">
        <v>476</v>
      </c>
      <c r="E121" s="31" t="s">
        <v>653</v>
      </c>
      <c r="F121" s="32" t="s">
        <v>219</v>
      </c>
      <c r="G121" s="54">
        <v>9.5</v>
      </c>
      <c r="H121" s="54">
        <v>5</v>
      </c>
      <c r="I121" s="54">
        <v>5</v>
      </c>
      <c r="J121" s="8">
        <f t="shared" si="18"/>
        <v>6.5</v>
      </c>
      <c r="K121" s="9" t="str">
        <f t="shared" si="19"/>
        <v>ĐẠT</v>
      </c>
      <c r="L121" s="9" t="str">
        <f t="shared" si="20"/>
        <v>TRUNG BÌNH</v>
      </c>
    </row>
    <row r="122" spans="1:12" s="64" customFormat="1" ht="20.100000000000001" customHeight="1" x14ac:dyDescent="0.25">
      <c r="A122" s="59">
        <v>116</v>
      </c>
      <c r="B122" s="56" t="s">
        <v>121</v>
      </c>
      <c r="C122" s="20" t="s">
        <v>636</v>
      </c>
      <c r="D122" s="21" t="s">
        <v>479</v>
      </c>
      <c r="E122" s="22" t="s">
        <v>637</v>
      </c>
      <c r="F122" s="32" t="s">
        <v>219</v>
      </c>
      <c r="G122" s="54">
        <v>8.5</v>
      </c>
      <c r="H122" s="54">
        <v>6</v>
      </c>
      <c r="I122" s="54">
        <v>6</v>
      </c>
      <c r="J122" s="8">
        <f>IF(OR(G122="",H122="",I122=""),"",AVERAGE(G122:I122))</f>
        <v>6.833333333333333</v>
      </c>
      <c r="K122" s="9" t="str">
        <f>IF(J122="","",IF(AND(MIN(G122:I122)&gt;=2,J122&gt;=5),"ĐẠT","HỎNG"))</f>
        <v>ĐẠT</v>
      </c>
      <c r="L122" s="9" t="str">
        <f>IF(J122="","",IF(AND(MIN(G122:I122)&gt;=7,J122&gt;=8),"GIỎI",IF(AND(MIN(G122:I122)&gt;=6,J122&gt;=7),"KHÁ",IF(AND(MIN(G122:I122)&gt;=3,J122&gt;=5),"TRUNG BÌNH",""))))</f>
        <v>TRUNG BÌNH</v>
      </c>
    </row>
    <row r="123" spans="1:12" s="64" customFormat="1" ht="20.100000000000001" customHeight="1" x14ac:dyDescent="0.25">
      <c r="A123" s="59">
        <v>117</v>
      </c>
      <c r="B123" s="56" t="s">
        <v>122</v>
      </c>
      <c r="C123" s="20" t="s">
        <v>480</v>
      </c>
      <c r="D123" s="21" t="s">
        <v>481</v>
      </c>
      <c r="E123" s="22" t="s">
        <v>482</v>
      </c>
      <c r="F123" s="32" t="s">
        <v>219</v>
      </c>
      <c r="G123" s="54">
        <v>9.5</v>
      </c>
      <c r="H123" s="54">
        <v>7</v>
      </c>
      <c r="I123" s="54">
        <v>6</v>
      </c>
      <c r="J123" s="8">
        <f t="shared" ref="J123:J138" si="21">IF(OR(G123="",H123="",I123=""),"",AVERAGE(G123:I123))</f>
        <v>7.5</v>
      </c>
      <c r="K123" s="9" t="str">
        <f t="shared" ref="K123:K138" si="22">IF(J123="","",IF(AND(MIN(G123:I123)&gt;=2,J123&gt;=5),"ĐẠT","HỎNG"))</f>
        <v>ĐẠT</v>
      </c>
      <c r="L123" s="9" t="str">
        <f t="shared" ref="L123:L138" si="23">IF(J123="","",IF(AND(MIN(G123:I123)&gt;=7,J123&gt;=8),"GIỎI",IF(AND(MIN(G123:I123)&gt;=6,J123&gt;=7),"KHÁ",IF(AND(MIN(G123:I123)&gt;=3,J123&gt;=5),"TRUNG BÌNH",""))))</f>
        <v>KHÁ</v>
      </c>
    </row>
    <row r="124" spans="1:12" s="64" customFormat="1" ht="20.100000000000001" customHeight="1" x14ac:dyDescent="0.25">
      <c r="A124" s="59">
        <v>118</v>
      </c>
      <c r="B124" s="56" t="s">
        <v>123</v>
      </c>
      <c r="C124" s="26" t="s">
        <v>208</v>
      </c>
      <c r="D124" s="27" t="s">
        <v>483</v>
      </c>
      <c r="E124" s="22" t="s">
        <v>484</v>
      </c>
      <c r="F124" s="23" t="s">
        <v>350</v>
      </c>
      <c r="G124" s="54">
        <v>9.5</v>
      </c>
      <c r="H124" s="54">
        <v>8</v>
      </c>
      <c r="I124" s="54">
        <v>6</v>
      </c>
      <c r="J124" s="8">
        <f t="shared" si="21"/>
        <v>7.833333333333333</v>
      </c>
      <c r="K124" s="9" t="str">
        <f t="shared" si="22"/>
        <v>ĐẠT</v>
      </c>
      <c r="L124" s="9" t="str">
        <f t="shared" si="23"/>
        <v>KHÁ</v>
      </c>
    </row>
    <row r="125" spans="1:12" s="64" customFormat="1" ht="20.100000000000001" customHeight="1" x14ac:dyDescent="0.25">
      <c r="A125" s="59">
        <v>119</v>
      </c>
      <c r="B125" s="56" t="s">
        <v>124</v>
      </c>
      <c r="C125" s="26" t="s">
        <v>485</v>
      </c>
      <c r="D125" s="25" t="s">
        <v>486</v>
      </c>
      <c r="E125" s="22" t="s">
        <v>487</v>
      </c>
      <c r="F125" s="29" t="s">
        <v>232</v>
      </c>
      <c r="G125" s="54">
        <v>8.5</v>
      </c>
      <c r="H125" s="54">
        <v>8</v>
      </c>
      <c r="I125" s="54">
        <v>6</v>
      </c>
      <c r="J125" s="8">
        <f t="shared" si="21"/>
        <v>7.5</v>
      </c>
      <c r="K125" s="9" t="str">
        <f t="shared" si="22"/>
        <v>ĐẠT</v>
      </c>
      <c r="L125" s="9" t="str">
        <f t="shared" si="23"/>
        <v>KHÁ</v>
      </c>
    </row>
    <row r="126" spans="1:12" s="64" customFormat="1" ht="20.100000000000001" customHeight="1" x14ac:dyDescent="0.25">
      <c r="A126" s="59">
        <v>120</v>
      </c>
      <c r="B126" s="56" t="s">
        <v>125</v>
      </c>
      <c r="C126" s="26" t="s">
        <v>316</v>
      </c>
      <c r="D126" s="25" t="s">
        <v>486</v>
      </c>
      <c r="E126" s="28" t="s">
        <v>488</v>
      </c>
      <c r="F126" s="29" t="s">
        <v>234</v>
      </c>
      <c r="G126" s="54">
        <v>9.5</v>
      </c>
      <c r="H126" s="54">
        <v>8</v>
      </c>
      <c r="I126" s="54">
        <v>6</v>
      </c>
      <c r="J126" s="8">
        <f t="shared" si="21"/>
        <v>7.833333333333333</v>
      </c>
      <c r="K126" s="9" t="str">
        <f t="shared" si="22"/>
        <v>ĐẠT</v>
      </c>
      <c r="L126" s="9" t="str">
        <f t="shared" si="23"/>
        <v>KHÁ</v>
      </c>
    </row>
    <row r="127" spans="1:12" s="64" customFormat="1" ht="20.100000000000001" customHeight="1" x14ac:dyDescent="0.25">
      <c r="A127" s="59">
        <v>121</v>
      </c>
      <c r="B127" s="56" t="s">
        <v>126</v>
      </c>
      <c r="C127" s="24" t="s">
        <v>489</v>
      </c>
      <c r="D127" s="25" t="s">
        <v>486</v>
      </c>
      <c r="E127" s="22" t="s">
        <v>490</v>
      </c>
      <c r="F127" s="32" t="s">
        <v>219</v>
      </c>
      <c r="G127" s="54">
        <v>8.5</v>
      </c>
      <c r="H127" s="54">
        <v>6</v>
      </c>
      <c r="I127" s="54">
        <v>5</v>
      </c>
      <c r="J127" s="8">
        <f t="shared" si="21"/>
        <v>6.5</v>
      </c>
      <c r="K127" s="9" t="str">
        <f t="shared" si="22"/>
        <v>ĐẠT</v>
      </c>
      <c r="L127" s="9" t="str">
        <f t="shared" si="23"/>
        <v>TRUNG BÌNH</v>
      </c>
    </row>
    <row r="128" spans="1:12" s="64" customFormat="1" ht="20.100000000000001" customHeight="1" x14ac:dyDescent="0.25">
      <c r="A128" s="59">
        <v>122</v>
      </c>
      <c r="B128" s="56" t="s">
        <v>127</v>
      </c>
      <c r="C128" s="26" t="s">
        <v>638</v>
      </c>
      <c r="D128" s="25" t="s">
        <v>491</v>
      </c>
      <c r="E128" s="30" t="s">
        <v>492</v>
      </c>
      <c r="F128" s="32" t="s">
        <v>219</v>
      </c>
      <c r="G128" s="54">
        <v>9.5</v>
      </c>
      <c r="H128" s="54">
        <v>6</v>
      </c>
      <c r="I128" s="54">
        <v>5</v>
      </c>
      <c r="J128" s="8">
        <f t="shared" si="21"/>
        <v>6.833333333333333</v>
      </c>
      <c r="K128" s="9" t="str">
        <f t="shared" si="22"/>
        <v>ĐẠT</v>
      </c>
      <c r="L128" s="9" t="str">
        <f t="shared" si="23"/>
        <v>TRUNG BÌNH</v>
      </c>
    </row>
    <row r="129" spans="1:12" s="64" customFormat="1" ht="20.100000000000001" customHeight="1" x14ac:dyDescent="0.25">
      <c r="A129" s="59">
        <v>123</v>
      </c>
      <c r="B129" s="56" t="s">
        <v>128</v>
      </c>
      <c r="C129" s="20" t="s">
        <v>493</v>
      </c>
      <c r="D129" s="21" t="s">
        <v>491</v>
      </c>
      <c r="E129" s="22" t="s">
        <v>494</v>
      </c>
      <c r="F129" s="32" t="s">
        <v>219</v>
      </c>
      <c r="G129" s="54">
        <v>7</v>
      </c>
      <c r="H129" s="54">
        <v>6</v>
      </c>
      <c r="I129" s="54">
        <v>6</v>
      </c>
      <c r="J129" s="8">
        <f t="shared" si="21"/>
        <v>6.333333333333333</v>
      </c>
      <c r="K129" s="9" t="str">
        <f t="shared" si="22"/>
        <v>ĐẠT</v>
      </c>
      <c r="L129" s="9" t="str">
        <f t="shared" si="23"/>
        <v>TRUNG BÌNH</v>
      </c>
    </row>
    <row r="130" spans="1:12" s="64" customFormat="1" ht="20.100000000000001" customHeight="1" x14ac:dyDescent="0.25">
      <c r="A130" s="59">
        <v>124</v>
      </c>
      <c r="B130" s="56" t="s">
        <v>129</v>
      </c>
      <c r="C130" s="61" t="s">
        <v>495</v>
      </c>
      <c r="D130" s="62" t="s">
        <v>491</v>
      </c>
      <c r="E130" s="63" t="s">
        <v>496</v>
      </c>
      <c r="F130" s="32" t="s">
        <v>219</v>
      </c>
      <c r="G130" s="54">
        <v>9</v>
      </c>
      <c r="H130" s="54">
        <v>4</v>
      </c>
      <c r="I130" s="54">
        <v>5</v>
      </c>
      <c r="J130" s="8">
        <f t="shared" si="21"/>
        <v>6</v>
      </c>
      <c r="K130" s="9" t="str">
        <f t="shared" si="22"/>
        <v>ĐẠT</v>
      </c>
      <c r="L130" s="9" t="str">
        <f t="shared" si="23"/>
        <v>TRUNG BÌNH</v>
      </c>
    </row>
    <row r="131" spans="1:12" s="64" customFormat="1" ht="20.100000000000001" customHeight="1" x14ac:dyDescent="0.25">
      <c r="A131" s="59">
        <v>125</v>
      </c>
      <c r="B131" s="56" t="s">
        <v>130</v>
      </c>
      <c r="C131" s="20" t="s">
        <v>497</v>
      </c>
      <c r="D131" s="21" t="s">
        <v>491</v>
      </c>
      <c r="E131" s="22" t="s">
        <v>498</v>
      </c>
      <c r="F131" s="32" t="s">
        <v>219</v>
      </c>
      <c r="G131" s="54">
        <v>9</v>
      </c>
      <c r="H131" s="54">
        <v>4</v>
      </c>
      <c r="I131" s="54">
        <v>6</v>
      </c>
      <c r="J131" s="8">
        <f t="shared" si="21"/>
        <v>6.333333333333333</v>
      </c>
      <c r="K131" s="9" t="str">
        <f t="shared" si="22"/>
        <v>ĐẠT</v>
      </c>
      <c r="L131" s="9" t="str">
        <f t="shared" si="23"/>
        <v>TRUNG BÌNH</v>
      </c>
    </row>
    <row r="132" spans="1:12" s="64" customFormat="1" ht="20.100000000000001" customHeight="1" x14ac:dyDescent="0.25">
      <c r="A132" s="59">
        <v>126</v>
      </c>
      <c r="B132" s="56" t="s">
        <v>131</v>
      </c>
      <c r="C132" s="26" t="s">
        <v>499</v>
      </c>
      <c r="D132" s="25" t="s">
        <v>491</v>
      </c>
      <c r="E132" s="28" t="s">
        <v>500</v>
      </c>
      <c r="F132" s="29" t="s">
        <v>620</v>
      </c>
      <c r="G132" s="54">
        <v>9.5</v>
      </c>
      <c r="H132" s="54">
        <v>4</v>
      </c>
      <c r="I132" s="54">
        <v>6</v>
      </c>
      <c r="J132" s="8">
        <f t="shared" si="21"/>
        <v>6.5</v>
      </c>
      <c r="K132" s="9" t="str">
        <f t="shared" si="22"/>
        <v>ĐẠT</v>
      </c>
      <c r="L132" s="9" t="str">
        <f t="shared" si="23"/>
        <v>TRUNG BÌNH</v>
      </c>
    </row>
    <row r="133" spans="1:12" s="64" customFormat="1" ht="20.100000000000001" customHeight="1" x14ac:dyDescent="0.25">
      <c r="A133" s="59">
        <v>127</v>
      </c>
      <c r="B133" s="56" t="s">
        <v>132</v>
      </c>
      <c r="C133" s="24" t="s">
        <v>501</v>
      </c>
      <c r="D133" s="25" t="s">
        <v>491</v>
      </c>
      <c r="E133" s="22" t="s">
        <v>502</v>
      </c>
      <c r="F133" s="32" t="s">
        <v>219</v>
      </c>
      <c r="G133" s="54">
        <v>9.5</v>
      </c>
      <c r="H133" s="54">
        <v>4</v>
      </c>
      <c r="I133" s="54">
        <v>6</v>
      </c>
      <c r="J133" s="8">
        <f t="shared" si="21"/>
        <v>6.5</v>
      </c>
      <c r="K133" s="9" t="str">
        <f t="shared" si="22"/>
        <v>ĐẠT</v>
      </c>
      <c r="L133" s="9" t="str">
        <f t="shared" si="23"/>
        <v>TRUNG BÌNH</v>
      </c>
    </row>
    <row r="134" spans="1:12" s="64" customFormat="1" ht="20.100000000000001" customHeight="1" x14ac:dyDescent="0.25">
      <c r="A134" s="59">
        <v>128</v>
      </c>
      <c r="B134" s="56" t="s">
        <v>133</v>
      </c>
      <c r="C134" s="26" t="s">
        <v>503</v>
      </c>
      <c r="D134" s="25" t="s">
        <v>491</v>
      </c>
      <c r="E134" s="31" t="s">
        <v>651</v>
      </c>
      <c r="F134" s="32" t="s">
        <v>219</v>
      </c>
      <c r="G134" s="54">
        <v>8</v>
      </c>
      <c r="H134" s="54">
        <v>4</v>
      </c>
      <c r="I134" s="54">
        <v>5</v>
      </c>
      <c r="J134" s="8">
        <f t="shared" si="21"/>
        <v>5.666666666666667</v>
      </c>
      <c r="K134" s="9" t="str">
        <f t="shared" si="22"/>
        <v>ĐẠT</v>
      </c>
      <c r="L134" s="9" t="str">
        <f t="shared" si="23"/>
        <v>TRUNG BÌNH</v>
      </c>
    </row>
    <row r="135" spans="1:12" s="64" customFormat="1" ht="20.100000000000001" customHeight="1" x14ac:dyDescent="0.25">
      <c r="A135" s="59">
        <v>129</v>
      </c>
      <c r="B135" s="56" t="s">
        <v>134</v>
      </c>
      <c r="C135" s="26" t="s">
        <v>504</v>
      </c>
      <c r="D135" s="25" t="s">
        <v>505</v>
      </c>
      <c r="E135" s="31" t="s">
        <v>639</v>
      </c>
      <c r="F135" s="32" t="s">
        <v>219</v>
      </c>
      <c r="G135" s="54">
        <v>9.5</v>
      </c>
      <c r="H135" s="54">
        <v>4</v>
      </c>
      <c r="I135" s="54">
        <v>6</v>
      </c>
      <c r="J135" s="8">
        <f t="shared" si="21"/>
        <v>6.5</v>
      </c>
      <c r="K135" s="9" t="str">
        <f t="shared" si="22"/>
        <v>ĐẠT</v>
      </c>
      <c r="L135" s="9" t="str">
        <f t="shared" si="23"/>
        <v>TRUNG BÌNH</v>
      </c>
    </row>
    <row r="136" spans="1:12" s="64" customFormat="1" ht="20.100000000000001" customHeight="1" x14ac:dyDescent="0.25">
      <c r="A136" s="59">
        <v>130</v>
      </c>
      <c r="B136" s="56" t="s">
        <v>135</v>
      </c>
      <c r="C136" s="26" t="s">
        <v>300</v>
      </c>
      <c r="D136" s="25" t="s">
        <v>506</v>
      </c>
      <c r="E136" s="31" t="s">
        <v>507</v>
      </c>
      <c r="F136" s="32" t="s">
        <v>219</v>
      </c>
      <c r="G136" s="54">
        <v>9</v>
      </c>
      <c r="H136" s="54">
        <v>4</v>
      </c>
      <c r="I136" s="54">
        <v>6</v>
      </c>
      <c r="J136" s="8">
        <f t="shared" si="21"/>
        <v>6.333333333333333</v>
      </c>
      <c r="K136" s="9" t="str">
        <f t="shared" si="22"/>
        <v>ĐẠT</v>
      </c>
      <c r="L136" s="9" t="str">
        <f t="shared" si="23"/>
        <v>TRUNG BÌNH</v>
      </c>
    </row>
    <row r="137" spans="1:12" s="64" customFormat="1" ht="20.100000000000001" customHeight="1" x14ac:dyDescent="0.25">
      <c r="A137" s="59">
        <v>131</v>
      </c>
      <c r="B137" s="56" t="s">
        <v>136</v>
      </c>
      <c r="C137" s="26" t="s">
        <v>244</v>
      </c>
      <c r="D137" s="25" t="s">
        <v>508</v>
      </c>
      <c r="E137" s="31" t="s">
        <v>509</v>
      </c>
      <c r="F137" s="32" t="s">
        <v>224</v>
      </c>
      <c r="G137" s="54">
        <v>9.5</v>
      </c>
      <c r="H137" s="54">
        <v>4</v>
      </c>
      <c r="I137" s="54">
        <v>6</v>
      </c>
      <c r="J137" s="8">
        <f t="shared" si="21"/>
        <v>6.5</v>
      </c>
      <c r="K137" s="9" t="str">
        <f t="shared" si="22"/>
        <v>ĐẠT</v>
      </c>
      <c r="L137" s="9" t="str">
        <f t="shared" si="23"/>
        <v>TRUNG BÌNH</v>
      </c>
    </row>
    <row r="138" spans="1:12" s="64" customFormat="1" ht="20.100000000000001" customHeight="1" x14ac:dyDescent="0.25">
      <c r="A138" s="59">
        <v>132</v>
      </c>
      <c r="B138" s="56" t="s">
        <v>137</v>
      </c>
      <c r="C138" s="26" t="s">
        <v>510</v>
      </c>
      <c r="D138" s="25" t="s">
        <v>511</v>
      </c>
      <c r="E138" s="31" t="s">
        <v>484</v>
      </c>
      <c r="F138" s="32" t="s">
        <v>350</v>
      </c>
      <c r="G138" s="54">
        <v>9</v>
      </c>
      <c r="H138" s="54">
        <v>4</v>
      </c>
      <c r="I138" s="54">
        <v>6</v>
      </c>
      <c r="J138" s="8">
        <f t="shared" si="21"/>
        <v>6.333333333333333</v>
      </c>
      <c r="K138" s="9" t="str">
        <f t="shared" si="22"/>
        <v>ĐẠT</v>
      </c>
      <c r="L138" s="9" t="str">
        <f t="shared" si="23"/>
        <v>TRUNG BÌNH</v>
      </c>
    </row>
    <row r="139" spans="1:12" s="64" customFormat="1" ht="20.100000000000001" customHeight="1" x14ac:dyDescent="0.25">
      <c r="A139" s="59">
        <v>133</v>
      </c>
      <c r="B139" s="56" t="s">
        <v>138</v>
      </c>
      <c r="C139" s="20" t="s">
        <v>512</v>
      </c>
      <c r="D139" s="21" t="s">
        <v>513</v>
      </c>
      <c r="E139" s="22" t="s">
        <v>514</v>
      </c>
      <c r="F139" s="23" t="s">
        <v>234</v>
      </c>
      <c r="G139" s="54">
        <v>6</v>
      </c>
      <c r="H139" s="54">
        <v>7</v>
      </c>
      <c r="I139" s="54">
        <v>6</v>
      </c>
      <c r="J139" s="8">
        <f>IF(OR(G139="",H139="",I139=""),"",AVERAGE(G139:I139))</f>
        <v>6.333333333333333</v>
      </c>
      <c r="K139" s="9" t="str">
        <f>IF(J139="","",IF(AND(MIN(G139:I139)&gt;=2,J139&gt;=5),"ĐẠT","HỎNG"))</f>
        <v>ĐẠT</v>
      </c>
      <c r="L139" s="9" t="str">
        <f>IF(J139="","",IF(AND(MIN(G139:I139)&gt;=7,J139&gt;=8),"GIỎI",IF(AND(MIN(G139:I139)&gt;=6,J139&gt;=7),"KHÁ",IF(AND(MIN(G139:I139)&gt;=3,J139&gt;=5),"TRUNG BÌNH",""))))</f>
        <v>TRUNG BÌNH</v>
      </c>
    </row>
    <row r="140" spans="1:12" s="64" customFormat="1" ht="20.100000000000001" customHeight="1" x14ac:dyDescent="0.25">
      <c r="A140" s="59">
        <v>134</v>
      </c>
      <c r="B140" s="56" t="s">
        <v>139</v>
      </c>
      <c r="C140" s="24" t="s">
        <v>515</v>
      </c>
      <c r="D140" s="25" t="s">
        <v>516</v>
      </c>
      <c r="E140" s="22" t="s">
        <v>517</v>
      </c>
      <c r="F140" s="23" t="s">
        <v>219</v>
      </c>
      <c r="G140" s="54">
        <v>5.5</v>
      </c>
      <c r="H140" s="54">
        <v>6</v>
      </c>
      <c r="I140" s="54">
        <v>5</v>
      </c>
      <c r="J140" s="8">
        <f t="shared" ref="J140:J155" si="24">IF(OR(G140="",H140="",I140=""),"",AVERAGE(G140:I140))</f>
        <v>5.5</v>
      </c>
      <c r="K140" s="9" t="str">
        <f t="shared" ref="K140:K155" si="25">IF(J140="","",IF(AND(MIN(G140:I140)&gt;=2,J140&gt;=5),"ĐẠT","HỎNG"))</f>
        <v>ĐẠT</v>
      </c>
      <c r="L140" s="9" t="str">
        <f t="shared" ref="L140:L155" si="26">IF(J140="","",IF(AND(MIN(G140:I140)&gt;=7,J140&gt;=8),"GIỎI",IF(AND(MIN(G140:I140)&gt;=6,J140&gt;=7),"KHÁ",IF(AND(MIN(G140:I140)&gt;=3,J140&gt;=5),"TRUNG BÌNH",""))))</f>
        <v>TRUNG BÌNH</v>
      </c>
    </row>
    <row r="141" spans="1:12" s="64" customFormat="1" ht="20.100000000000001" customHeight="1" x14ac:dyDescent="0.25">
      <c r="A141" s="59">
        <v>135</v>
      </c>
      <c r="B141" s="56" t="s">
        <v>140</v>
      </c>
      <c r="C141" s="20" t="s">
        <v>518</v>
      </c>
      <c r="D141" s="21" t="s">
        <v>545</v>
      </c>
      <c r="E141" s="22" t="s">
        <v>519</v>
      </c>
      <c r="F141" s="23" t="s">
        <v>350</v>
      </c>
      <c r="G141" s="54">
        <v>6.5</v>
      </c>
      <c r="H141" s="54">
        <v>6</v>
      </c>
      <c r="I141" s="54">
        <v>6</v>
      </c>
      <c r="J141" s="8">
        <f t="shared" si="24"/>
        <v>6.166666666666667</v>
      </c>
      <c r="K141" s="9" t="str">
        <f t="shared" si="25"/>
        <v>ĐẠT</v>
      </c>
      <c r="L141" s="9" t="str">
        <f t="shared" si="26"/>
        <v>TRUNG BÌNH</v>
      </c>
    </row>
    <row r="142" spans="1:12" s="64" customFormat="1" ht="20.100000000000001" customHeight="1" x14ac:dyDescent="0.25">
      <c r="A142" s="59">
        <v>136</v>
      </c>
      <c r="B142" s="56" t="s">
        <v>141</v>
      </c>
      <c r="C142" s="26" t="s">
        <v>520</v>
      </c>
      <c r="D142" s="27" t="s">
        <v>521</v>
      </c>
      <c r="E142" s="22" t="s">
        <v>522</v>
      </c>
      <c r="F142" s="23" t="s">
        <v>219</v>
      </c>
      <c r="G142" s="54">
        <v>6.5</v>
      </c>
      <c r="H142" s="54">
        <v>6</v>
      </c>
      <c r="I142" s="54">
        <v>5</v>
      </c>
      <c r="J142" s="8">
        <f t="shared" si="24"/>
        <v>5.833333333333333</v>
      </c>
      <c r="K142" s="9" t="str">
        <f t="shared" si="25"/>
        <v>ĐẠT</v>
      </c>
      <c r="L142" s="9" t="str">
        <f t="shared" si="26"/>
        <v>TRUNG BÌNH</v>
      </c>
    </row>
    <row r="143" spans="1:12" s="64" customFormat="1" ht="20.100000000000001" customHeight="1" x14ac:dyDescent="0.25">
      <c r="A143" s="59">
        <v>137</v>
      </c>
      <c r="B143" s="56" t="s">
        <v>142</v>
      </c>
      <c r="C143" s="26" t="s">
        <v>246</v>
      </c>
      <c r="D143" s="25" t="s">
        <v>521</v>
      </c>
      <c r="E143" s="22" t="s">
        <v>523</v>
      </c>
      <c r="F143" s="23" t="s">
        <v>219</v>
      </c>
      <c r="G143" s="54">
        <v>5.5</v>
      </c>
      <c r="H143" s="54">
        <v>6</v>
      </c>
      <c r="I143" s="54">
        <v>6</v>
      </c>
      <c r="J143" s="8">
        <f t="shared" si="24"/>
        <v>5.833333333333333</v>
      </c>
      <c r="K143" s="9" t="str">
        <f t="shared" si="25"/>
        <v>ĐẠT</v>
      </c>
      <c r="L143" s="9" t="str">
        <f t="shared" si="26"/>
        <v>TRUNG BÌNH</v>
      </c>
    </row>
    <row r="144" spans="1:12" s="64" customFormat="1" ht="20.100000000000001" customHeight="1" x14ac:dyDescent="0.25">
      <c r="A144" s="59">
        <v>138</v>
      </c>
      <c r="B144" s="56" t="s">
        <v>143</v>
      </c>
      <c r="C144" s="26" t="s">
        <v>244</v>
      </c>
      <c r="D144" s="25" t="s">
        <v>521</v>
      </c>
      <c r="E144" s="28" t="s">
        <v>524</v>
      </c>
      <c r="F144" s="29" t="s">
        <v>307</v>
      </c>
      <c r="G144" s="54">
        <v>6.5</v>
      </c>
      <c r="H144" s="54">
        <v>6</v>
      </c>
      <c r="I144" s="54">
        <v>6</v>
      </c>
      <c r="J144" s="8">
        <f t="shared" si="24"/>
        <v>6.166666666666667</v>
      </c>
      <c r="K144" s="9" t="str">
        <f t="shared" si="25"/>
        <v>ĐẠT</v>
      </c>
      <c r="L144" s="9" t="str">
        <f t="shared" si="26"/>
        <v>TRUNG BÌNH</v>
      </c>
    </row>
    <row r="145" spans="1:12" s="64" customFormat="1" ht="20.100000000000001" customHeight="1" x14ac:dyDescent="0.25">
      <c r="A145" s="59">
        <v>139</v>
      </c>
      <c r="B145" s="56" t="s">
        <v>144</v>
      </c>
      <c r="C145" s="24" t="s">
        <v>337</v>
      </c>
      <c r="D145" s="25" t="s">
        <v>521</v>
      </c>
      <c r="E145" s="22" t="s">
        <v>525</v>
      </c>
      <c r="F145" s="23" t="s">
        <v>217</v>
      </c>
      <c r="G145" s="54">
        <v>6.5</v>
      </c>
      <c r="H145" s="54">
        <v>7</v>
      </c>
      <c r="I145" s="54">
        <v>6</v>
      </c>
      <c r="J145" s="8">
        <f t="shared" si="24"/>
        <v>6.5</v>
      </c>
      <c r="K145" s="9" t="str">
        <f t="shared" si="25"/>
        <v>ĐẠT</v>
      </c>
      <c r="L145" s="9" t="str">
        <f t="shared" si="26"/>
        <v>TRUNG BÌNH</v>
      </c>
    </row>
    <row r="146" spans="1:12" s="64" customFormat="1" ht="20.100000000000001" customHeight="1" x14ac:dyDescent="0.25">
      <c r="A146" s="59">
        <v>140</v>
      </c>
      <c r="B146" s="56" t="s">
        <v>145</v>
      </c>
      <c r="C146" s="26" t="s">
        <v>244</v>
      </c>
      <c r="D146" s="25" t="s">
        <v>521</v>
      </c>
      <c r="E146" s="30" t="s">
        <v>526</v>
      </c>
      <c r="F146" s="32" t="s">
        <v>279</v>
      </c>
      <c r="G146" s="54">
        <v>5.5</v>
      </c>
      <c r="H146" s="54">
        <v>7</v>
      </c>
      <c r="I146" s="54">
        <v>6</v>
      </c>
      <c r="J146" s="8">
        <f t="shared" si="24"/>
        <v>6.166666666666667</v>
      </c>
      <c r="K146" s="9" t="str">
        <f t="shared" si="25"/>
        <v>ĐẠT</v>
      </c>
      <c r="L146" s="9" t="str">
        <f t="shared" si="26"/>
        <v>TRUNG BÌNH</v>
      </c>
    </row>
    <row r="147" spans="1:12" s="64" customFormat="1" ht="20.100000000000001" customHeight="1" x14ac:dyDescent="0.25">
      <c r="A147" s="59">
        <v>141</v>
      </c>
      <c r="B147" s="56" t="s">
        <v>146</v>
      </c>
      <c r="C147" s="20" t="s">
        <v>527</v>
      </c>
      <c r="D147" s="21" t="s">
        <v>528</v>
      </c>
      <c r="E147" s="22" t="s">
        <v>529</v>
      </c>
      <c r="F147" s="23" t="s">
        <v>530</v>
      </c>
      <c r="G147" s="54">
        <v>6</v>
      </c>
      <c r="H147" s="54">
        <v>6</v>
      </c>
      <c r="I147" s="54">
        <v>5</v>
      </c>
      <c r="J147" s="8">
        <f t="shared" si="24"/>
        <v>5.666666666666667</v>
      </c>
      <c r="K147" s="9" t="str">
        <f t="shared" si="25"/>
        <v>ĐẠT</v>
      </c>
      <c r="L147" s="9" t="str">
        <f t="shared" si="26"/>
        <v>TRUNG BÌNH</v>
      </c>
    </row>
    <row r="148" spans="1:12" s="64" customFormat="1" ht="20.100000000000001" customHeight="1" x14ac:dyDescent="0.25">
      <c r="A148" s="59">
        <v>142</v>
      </c>
      <c r="B148" s="56" t="s">
        <v>147</v>
      </c>
      <c r="C148" s="61" t="s">
        <v>531</v>
      </c>
      <c r="D148" s="62" t="s">
        <v>528</v>
      </c>
      <c r="E148" s="63" t="s">
        <v>532</v>
      </c>
      <c r="F148" s="23" t="s">
        <v>219</v>
      </c>
      <c r="G148" s="54">
        <v>6.5</v>
      </c>
      <c r="H148" s="54">
        <v>7</v>
      </c>
      <c r="I148" s="54">
        <v>7</v>
      </c>
      <c r="J148" s="8">
        <f t="shared" si="24"/>
        <v>6.833333333333333</v>
      </c>
      <c r="K148" s="9" t="str">
        <f t="shared" si="25"/>
        <v>ĐẠT</v>
      </c>
      <c r="L148" s="9" t="str">
        <f t="shared" si="26"/>
        <v>TRUNG BÌNH</v>
      </c>
    </row>
    <row r="149" spans="1:12" s="64" customFormat="1" ht="20.100000000000001" customHeight="1" x14ac:dyDescent="0.25">
      <c r="A149" s="59">
        <v>143</v>
      </c>
      <c r="B149" s="56" t="s">
        <v>148</v>
      </c>
      <c r="C149" s="20" t="s">
        <v>351</v>
      </c>
      <c r="D149" s="21" t="s">
        <v>528</v>
      </c>
      <c r="E149" s="22" t="s">
        <v>640</v>
      </c>
      <c r="F149" s="23" t="s">
        <v>219</v>
      </c>
      <c r="G149" s="54">
        <v>5.5</v>
      </c>
      <c r="H149" s="54">
        <v>7</v>
      </c>
      <c r="I149" s="54">
        <v>5.5</v>
      </c>
      <c r="J149" s="8">
        <f t="shared" si="24"/>
        <v>6</v>
      </c>
      <c r="K149" s="9" t="str">
        <f t="shared" si="25"/>
        <v>ĐẠT</v>
      </c>
      <c r="L149" s="9" t="str">
        <f t="shared" si="26"/>
        <v>TRUNG BÌNH</v>
      </c>
    </row>
    <row r="150" spans="1:12" s="64" customFormat="1" ht="20.100000000000001" customHeight="1" x14ac:dyDescent="0.25">
      <c r="A150" s="59">
        <v>144</v>
      </c>
      <c r="B150" s="56" t="s">
        <v>149</v>
      </c>
      <c r="C150" s="26" t="s">
        <v>641</v>
      </c>
      <c r="D150" s="25" t="s">
        <v>534</v>
      </c>
      <c r="E150" s="28" t="s">
        <v>642</v>
      </c>
      <c r="F150" s="23" t="s">
        <v>219</v>
      </c>
      <c r="G150" s="54">
        <v>6</v>
      </c>
      <c r="H150" s="54">
        <v>7</v>
      </c>
      <c r="I150" s="54">
        <v>5.5</v>
      </c>
      <c r="J150" s="8">
        <f t="shared" si="24"/>
        <v>6.166666666666667</v>
      </c>
      <c r="K150" s="9" t="str">
        <f t="shared" si="25"/>
        <v>ĐẠT</v>
      </c>
      <c r="L150" s="9" t="str">
        <f t="shared" si="26"/>
        <v>TRUNG BÌNH</v>
      </c>
    </row>
    <row r="151" spans="1:12" s="64" customFormat="1" ht="20.100000000000001" customHeight="1" x14ac:dyDescent="0.25">
      <c r="A151" s="59">
        <v>145</v>
      </c>
      <c r="B151" s="56" t="s">
        <v>150</v>
      </c>
      <c r="C151" s="24" t="s">
        <v>533</v>
      </c>
      <c r="D151" s="25" t="s">
        <v>534</v>
      </c>
      <c r="E151" s="22" t="s">
        <v>535</v>
      </c>
      <c r="F151" s="23" t="s">
        <v>279</v>
      </c>
      <c r="G151" s="54">
        <v>6</v>
      </c>
      <c r="H151" s="54">
        <v>7</v>
      </c>
      <c r="I151" s="54">
        <v>8</v>
      </c>
      <c r="J151" s="8">
        <f t="shared" si="24"/>
        <v>7</v>
      </c>
      <c r="K151" s="9" t="str">
        <f t="shared" si="25"/>
        <v>ĐẠT</v>
      </c>
      <c r="L151" s="9" t="str">
        <f t="shared" si="26"/>
        <v>KHÁ</v>
      </c>
    </row>
    <row r="152" spans="1:12" s="64" customFormat="1" ht="20.100000000000001" customHeight="1" x14ac:dyDescent="0.25">
      <c r="A152" s="59">
        <v>146</v>
      </c>
      <c r="B152" s="56" t="s">
        <v>151</v>
      </c>
      <c r="C152" s="26" t="s">
        <v>536</v>
      </c>
      <c r="D152" s="25" t="s">
        <v>534</v>
      </c>
      <c r="E152" s="31" t="s">
        <v>537</v>
      </c>
      <c r="F152" s="23" t="s">
        <v>219</v>
      </c>
      <c r="G152" s="54">
        <v>5.5</v>
      </c>
      <c r="H152" s="54">
        <v>7</v>
      </c>
      <c r="I152" s="54">
        <v>8</v>
      </c>
      <c r="J152" s="8">
        <f t="shared" si="24"/>
        <v>6.833333333333333</v>
      </c>
      <c r="K152" s="9" t="str">
        <f t="shared" si="25"/>
        <v>ĐẠT</v>
      </c>
      <c r="L152" s="9" t="str">
        <f t="shared" si="26"/>
        <v>TRUNG BÌNH</v>
      </c>
    </row>
    <row r="153" spans="1:12" s="64" customFormat="1" ht="20.100000000000001" customHeight="1" x14ac:dyDescent="0.25">
      <c r="A153" s="59">
        <v>147</v>
      </c>
      <c r="B153" s="56" t="s">
        <v>152</v>
      </c>
      <c r="C153" s="26" t="s">
        <v>538</v>
      </c>
      <c r="D153" s="25" t="s">
        <v>534</v>
      </c>
      <c r="E153" s="31" t="s">
        <v>539</v>
      </c>
      <c r="F153" s="32" t="s">
        <v>217</v>
      </c>
      <c r="G153" s="54">
        <v>6</v>
      </c>
      <c r="H153" s="54">
        <v>7</v>
      </c>
      <c r="I153" s="54">
        <v>5.5</v>
      </c>
      <c r="J153" s="8">
        <f t="shared" si="24"/>
        <v>6.166666666666667</v>
      </c>
      <c r="K153" s="9" t="str">
        <f t="shared" si="25"/>
        <v>ĐẠT</v>
      </c>
      <c r="L153" s="9" t="str">
        <f t="shared" si="26"/>
        <v>TRUNG BÌNH</v>
      </c>
    </row>
    <row r="154" spans="1:12" s="64" customFormat="1" ht="20.100000000000001" customHeight="1" x14ac:dyDescent="0.25">
      <c r="A154" s="59">
        <v>148</v>
      </c>
      <c r="B154" s="56" t="s">
        <v>153</v>
      </c>
      <c r="C154" s="26" t="s">
        <v>540</v>
      </c>
      <c r="D154" s="25" t="s">
        <v>534</v>
      </c>
      <c r="E154" s="31" t="s">
        <v>619</v>
      </c>
      <c r="F154" s="32" t="s">
        <v>279</v>
      </c>
      <c r="G154" s="54">
        <v>6</v>
      </c>
      <c r="H154" s="54">
        <v>7</v>
      </c>
      <c r="I154" s="54">
        <v>8</v>
      </c>
      <c r="J154" s="8">
        <f t="shared" si="24"/>
        <v>7</v>
      </c>
      <c r="K154" s="9" t="str">
        <f t="shared" si="25"/>
        <v>ĐẠT</v>
      </c>
      <c r="L154" s="9" t="str">
        <f t="shared" si="26"/>
        <v>KHÁ</v>
      </c>
    </row>
    <row r="155" spans="1:12" s="64" customFormat="1" ht="20.100000000000001" customHeight="1" x14ac:dyDescent="0.25">
      <c r="A155" s="59">
        <v>149</v>
      </c>
      <c r="B155" s="56" t="s">
        <v>154</v>
      </c>
      <c r="C155" s="26" t="s">
        <v>541</v>
      </c>
      <c r="D155" s="25" t="s">
        <v>542</v>
      </c>
      <c r="E155" s="31" t="s">
        <v>543</v>
      </c>
      <c r="F155" s="32" t="s">
        <v>232</v>
      </c>
      <c r="G155" s="54">
        <v>5.5</v>
      </c>
      <c r="H155" s="54">
        <v>7</v>
      </c>
      <c r="I155" s="54">
        <v>7</v>
      </c>
      <c r="J155" s="8">
        <f t="shared" si="24"/>
        <v>6.5</v>
      </c>
      <c r="K155" s="9" t="str">
        <f t="shared" si="25"/>
        <v>ĐẠT</v>
      </c>
      <c r="L155" s="9" t="str">
        <f t="shared" si="26"/>
        <v>TRUNG BÌNH</v>
      </c>
    </row>
    <row r="156" spans="1:12" s="57" customFormat="1" ht="20.100000000000001" customHeight="1" x14ac:dyDescent="0.25">
      <c r="A156" s="59">
        <v>150</v>
      </c>
      <c r="B156" s="56" t="s">
        <v>155</v>
      </c>
      <c r="C156" s="20" t="s">
        <v>544</v>
      </c>
      <c r="D156" s="21" t="s">
        <v>545</v>
      </c>
      <c r="E156" s="22" t="s">
        <v>546</v>
      </c>
      <c r="F156" s="23" t="s">
        <v>224</v>
      </c>
      <c r="G156" s="54">
        <v>5.5</v>
      </c>
      <c r="H156" s="54">
        <v>6</v>
      </c>
      <c r="I156" s="54">
        <v>7</v>
      </c>
      <c r="J156" s="8">
        <f>IF(OR(G156="",H156="",I156=""),"",AVERAGE(G156:I156))</f>
        <v>6.166666666666667</v>
      </c>
      <c r="K156" s="9" t="str">
        <f>IF(J156="","",IF(AND(MIN(G156:I156)&gt;=2,J156&gt;=5),"ĐẠT","HỎNG"))</f>
        <v>ĐẠT</v>
      </c>
      <c r="L156" s="9" t="str">
        <f>IF(J156="","",IF(AND(MIN(G156:I156)&gt;=7,J156&gt;=8),"GIỎI",IF(AND(MIN(G156:I156)&gt;=6,J156&gt;=7),"KHÁ",IF(AND(MIN(G156:I156)&gt;=3,J156&gt;=5),"TRUNG BÌNH",""))))</f>
        <v>TRUNG BÌNH</v>
      </c>
    </row>
    <row r="157" spans="1:12" s="57" customFormat="1" ht="20.100000000000001" customHeight="1" x14ac:dyDescent="0.25">
      <c r="A157" s="59">
        <v>151</v>
      </c>
      <c r="B157" s="56" t="s">
        <v>156</v>
      </c>
      <c r="C157" s="24" t="s">
        <v>547</v>
      </c>
      <c r="D157" s="25" t="s">
        <v>545</v>
      </c>
      <c r="E157" s="22" t="s">
        <v>548</v>
      </c>
      <c r="F157" s="32" t="s">
        <v>219</v>
      </c>
      <c r="G157" s="54">
        <v>6.5</v>
      </c>
      <c r="H157" s="54">
        <v>7</v>
      </c>
      <c r="I157" s="54">
        <v>7</v>
      </c>
      <c r="J157" s="8">
        <f t="shared" ref="J157:J173" si="27">IF(OR(G157="",H157="",I157=""),"",AVERAGE(G157:I157))</f>
        <v>6.833333333333333</v>
      </c>
      <c r="K157" s="9" t="str">
        <f t="shared" ref="K157:K173" si="28">IF(J157="","",IF(AND(MIN(G157:I157)&gt;=2,J157&gt;=5),"ĐẠT","HỎNG"))</f>
        <v>ĐẠT</v>
      </c>
      <c r="L157" s="9" t="str">
        <f t="shared" ref="L157:L173" si="29">IF(J157="","",IF(AND(MIN(G157:I157)&gt;=7,J157&gt;=8),"GIỎI",IF(AND(MIN(G157:I157)&gt;=6,J157&gt;=7),"KHÁ",IF(AND(MIN(G157:I157)&gt;=3,J157&gt;=5),"TRUNG BÌNH",""))))</f>
        <v>TRUNG BÌNH</v>
      </c>
    </row>
    <row r="158" spans="1:12" s="57" customFormat="1" ht="20.100000000000001" customHeight="1" x14ac:dyDescent="0.25">
      <c r="A158" s="59">
        <v>152</v>
      </c>
      <c r="B158" s="56" t="s">
        <v>157</v>
      </c>
      <c r="C158" s="20" t="s">
        <v>275</v>
      </c>
      <c r="D158" s="21" t="s">
        <v>545</v>
      </c>
      <c r="E158" s="22" t="s">
        <v>549</v>
      </c>
      <c r="F158" s="32" t="s">
        <v>219</v>
      </c>
      <c r="G158" s="54">
        <v>5.5</v>
      </c>
      <c r="H158" s="54">
        <v>4</v>
      </c>
      <c r="I158" s="54">
        <v>6</v>
      </c>
      <c r="J158" s="8">
        <f t="shared" si="27"/>
        <v>5.166666666666667</v>
      </c>
      <c r="K158" s="9" t="str">
        <f t="shared" si="28"/>
        <v>ĐẠT</v>
      </c>
      <c r="L158" s="9" t="str">
        <f t="shared" si="29"/>
        <v>TRUNG BÌNH</v>
      </c>
    </row>
    <row r="159" spans="1:12" s="57" customFormat="1" ht="20.100000000000001" customHeight="1" x14ac:dyDescent="0.25">
      <c r="A159" s="59">
        <v>153</v>
      </c>
      <c r="B159" s="56" t="s">
        <v>158</v>
      </c>
      <c r="C159" s="26" t="s">
        <v>550</v>
      </c>
      <c r="D159" s="27" t="s">
        <v>551</v>
      </c>
      <c r="E159" s="22" t="s">
        <v>552</v>
      </c>
      <c r="F159" s="32" t="s">
        <v>219</v>
      </c>
      <c r="G159" s="54">
        <v>6.5</v>
      </c>
      <c r="H159" s="54">
        <v>6</v>
      </c>
      <c r="I159" s="54">
        <v>7</v>
      </c>
      <c r="J159" s="8">
        <f t="shared" si="27"/>
        <v>6.5</v>
      </c>
      <c r="K159" s="9" t="str">
        <f t="shared" si="28"/>
        <v>ĐẠT</v>
      </c>
      <c r="L159" s="9" t="str">
        <f t="shared" si="29"/>
        <v>TRUNG BÌNH</v>
      </c>
    </row>
    <row r="160" spans="1:12" s="57" customFormat="1" ht="20.100000000000001" customHeight="1" x14ac:dyDescent="0.25">
      <c r="A160" s="59">
        <v>154</v>
      </c>
      <c r="B160" s="56" t="s">
        <v>159</v>
      </c>
      <c r="C160" s="26" t="s">
        <v>553</v>
      </c>
      <c r="D160" s="25" t="s">
        <v>554</v>
      </c>
      <c r="E160" s="22" t="s">
        <v>555</v>
      </c>
      <c r="F160" s="32" t="s">
        <v>219</v>
      </c>
      <c r="G160" s="54">
        <v>6</v>
      </c>
      <c r="H160" s="54">
        <v>6</v>
      </c>
      <c r="I160" s="54">
        <v>6</v>
      </c>
      <c r="J160" s="8">
        <f t="shared" si="27"/>
        <v>6</v>
      </c>
      <c r="K160" s="9" t="str">
        <f t="shared" si="28"/>
        <v>ĐẠT</v>
      </c>
      <c r="L160" s="9" t="str">
        <f t="shared" si="29"/>
        <v>TRUNG BÌNH</v>
      </c>
    </row>
    <row r="161" spans="1:12" s="57" customFormat="1" ht="20.100000000000001" customHeight="1" x14ac:dyDescent="0.25">
      <c r="A161" s="59">
        <v>155</v>
      </c>
      <c r="B161" s="56" t="s">
        <v>160</v>
      </c>
      <c r="C161" s="26" t="s">
        <v>556</v>
      </c>
      <c r="D161" s="25" t="s">
        <v>557</v>
      </c>
      <c r="E161" s="28" t="s">
        <v>558</v>
      </c>
      <c r="F161" s="29" t="s">
        <v>279</v>
      </c>
      <c r="G161" s="54">
        <v>5.5</v>
      </c>
      <c r="H161" s="54">
        <v>7</v>
      </c>
      <c r="I161" s="54">
        <v>8</v>
      </c>
      <c r="J161" s="8">
        <f t="shared" si="27"/>
        <v>6.833333333333333</v>
      </c>
      <c r="K161" s="9" t="str">
        <f t="shared" si="28"/>
        <v>ĐẠT</v>
      </c>
      <c r="L161" s="9" t="str">
        <f t="shared" si="29"/>
        <v>TRUNG BÌNH</v>
      </c>
    </row>
    <row r="162" spans="1:12" s="57" customFormat="1" ht="20.100000000000001" customHeight="1" x14ac:dyDescent="0.25">
      <c r="A162" s="59">
        <v>156</v>
      </c>
      <c r="B162" s="56" t="s">
        <v>161</v>
      </c>
      <c r="C162" s="24" t="s">
        <v>559</v>
      </c>
      <c r="D162" s="25" t="s">
        <v>557</v>
      </c>
      <c r="E162" s="22" t="s">
        <v>560</v>
      </c>
      <c r="F162" s="23" t="s">
        <v>279</v>
      </c>
      <c r="G162" s="54">
        <v>5.5</v>
      </c>
      <c r="H162" s="54">
        <v>6</v>
      </c>
      <c r="I162" s="54">
        <v>8</v>
      </c>
      <c r="J162" s="8">
        <f t="shared" si="27"/>
        <v>6.5</v>
      </c>
      <c r="K162" s="9" t="str">
        <f t="shared" si="28"/>
        <v>ĐẠT</v>
      </c>
      <c r="L162" s="9" t="str">
        <f t="shared" si="29"/>
        <v>TRUNG BÌNH</v>
      </c>
    </row>
    <row r="163" spans="1:12" s="57" customFormat="1" ht="20.100000000000001" customHeight="1" x14ac:dyDescent="0.25">
      <c r="A163" s="59">
        <v>157</v>
      </c>
      <c r="B163" s="56" t="s">
        <v>162</v>
      </c>
      <c r="C163" s="26" t="s">
        <v>643</v>
      </c>
      <c r="D163" s="25" t="s">
        <v>561</v>
      </c>
      <c r="E163" s="30" t="s">
        <v>562</v>
      </c>
      <c r="F163" s="32" t="s">
        <v>279</v>
      </c>
      <c r="G163" s="54">
        <v>6.5</v>
      </c>
      <c r="H163" s="54">
        <v>5</v>
      </c>
      <c r="I163" s="54">
        <v>7</v>
      </c>
      <c r="J163" s="8">
        <f t="shared" si="27"/>
        <v>6.166666666666667</v>
      </c>
      <c r="K163" s="9" t="str">
        <f t="shared" si="28"/>
        <v>ĐẠT</v>
      </c>
      <c r="L163" s="9" t="str">
        <f t="shared" si="29"/>
        <v>TRUNG BÌNH</v>
      </c>
    </row>
    <row r="164" spans="1:12" s="57" customFormat="1" ht="20.100000000000001" customHeight="1" x14ac:dyDescent="0.25">
      <c r="A164" s="59">
        <v>158</v>
      </c>
      <c r="B164" s="56" t="s">
        <v>163</v>
      </c>
      <c r="C164" s="20" t="s">
        <v>563</v>
      </c>
      <c r="D164" s="21" t="s">
        <v>564</v>
      </c>
      <c r="E164" s="22" t="s">
        <v>565</v>
      </c>
      <c r="F164" s="32" t="s">
        <v>219</v>
      </c>
      <c r="G164" s="54">
        <v>5.5</v>
      </c>
      <c r="H164" s="54">
        <v>7</v>
      </c>
      <c r="I164" s="54">
        <v>7</v>
      </c>
      <c r="J164" s="8">
        <f t="shared" si="27"/>
        <v>6.5</v>
      </c>
      <c r="K164" s="9" t="str">
        <f t="shared" si="28"/>
        <v>ĐẠT</v>
      </c>
      <c r="L164" s="9" t="str">
        <f t="shared" si="29"/>
        <v>TRUNG BÌNH</v>
      </c>
    </row>
    <row r="165" spans="1:12" s="57" customFormat="1" ht="20.100000000000001" customHeight="1" x14ac:dyDescent="0.25">
      <c r="A165" s="59">
        <v>159</v>
      </c>
      <c r="B165" s="56" t="s">
        <v>164</v>
      </c>
      <c r="C165" s="61" t="s">
        <v>566</v>
      </c>
      <c r="D165" s="62" t="s">
        <v>564</v>
      </c>
      <c r="E165" s="63" t="s">
        <v>567</v>
      </c>
      <c r="F165" s="23" t="s">
        <v>217</v>
      </c>
      <c r="G165" s="54">
        <v>5.5</v>
      </c>
      <c r="H165" s="54">
        <v>6</v>
      </c>
      <c r="I165" s="54">
        <v>6</v>
      </c>
      <c r="J165" s="8">
        <f t="shared" si="27"/>
        <v>5.833333333333333</v>
      </c>
      <c r="K165" s="9" t="str">
        <f t="shared" si="28"/>
        <v>ĐẠT</v>
      </c>
      <c r="L165" s="9" t="str">
        <f t="shared" si="29"/>
        <v>TRUNG BÌNH</v>
      </c>
    </row>
    <row r="166" spans="1:12" s="57" customFormat="1" ht="20.100000000000001" customHeight="1" x14ac:dyDescent="0.25">
      <c r="A166" s="59">
        <v>160</v>
      </c>
      <c r="B166" s="56" t="s">
        <v>165</v>
      </c>
      <c r="C166" s="20" t="s">
        <v>569</v>
      </c>
      <c r="D166" s="21" t="s">
        <v>564</v>
      </c>
      <c r="E166" s="22" t="s">
        <v>570</v>
      </c>
      <c r="F166" s="23" t="s">
        <v>219</v>
      </c>
      <c r="G166" s="54">
        <v>6</v>
      </c>
      <c r="H166" s="54">
        <v>6</v>
      </c>
      <c r="I166" s="54">
        <v>5.5</v>
      </c>
      <c r="J166" s="8">
        <f t="shared" si="27"/>
        <v>5.833333333333333</v>
      </c>
      <c r="K166" s="9" t="str">
        <f t="shared" si="28"/>
        <v>ĐẠT</v>
      </c>
      <c r="L166" s="9" t="str">
        <f t="shared" si="29"/>
        <v>TRUNG BÌNH</v>
      </c>
    </row>
    <row r="167" spans="1:12" s="57" customFormat="1" ht="20.100000000000001" customHeight="1" x14ac:dyDescent="0.25">
      <c r="A167" s="59">
        <v>161</v>
      </c>
      <c r="B167" s="56" t="s">
        <v>166</v>
      </c>
      <c r="C167" s="26" t="s">
        <v>644</v>
      </c>
      <c r="D167" s="25" t="s">
        <v>564</v>
      </c>
      <c r="E167" s="28" t="s">
        <v>571</v>
      </c>
      <c r="F167" s="32" t="s">
        <v>219</v>
      </c>
      <c r="G167" s="54">
        <v>5.5</v>
      </c>
      <c r="H167" s="54">
        <v>6</v>
      </c>
      <c r="I167" s="54">
        <v>6</v>
      </c>
      <c r="J167" s="8">
        <f t="shared" si="27"/>
        <v>5.833333333333333</v>
      </c>
      <c r="K167" s="9" t="str">
        <f t="shared" si="28"/>
        <v>ĐẠT</v>
      </c>
      <c r="L167" s="9" t="str">
        <f t="shared" si="29"/>
        <v>TRUNG BÌNH</v>
      </c>
    </row>
    <row r="168" spans="1:12" s="57" customFormat="1" ht="20.100000000000001" customHeight="1" x14ac:dyDescent="0.25">
      <c r="A168" s="59">
        <v>162</v>
      </c>
      <c r="B168" s="56" t="s">
        <v>167</v>
      </c>
      <c r="C168" s="24" t="s">
        <v>297</v>
      </c>
      <c r="D168" s="25" t="s">
        <v>645</v>
      </c>
      <c r="E168" s="22" t="s">
        <v>568</v>
      </c>
      <c r="F168" s="23" t="s">
        <v>350</v>
      </c>
      <c r="G168" s="54">
        <v>5.5</v>
      </c>
      <c r="H168" s="54">
        <v>5</v>
      </c>
      <c r="I168" s="54">
        <v>5</v>
      </c>
      <c r="J168" s="8">
        <f t="shared" si="27"/>
        <v>5.166666666666667</v>
      </c>
      <c r="K168" s="9" t="str">
        <f t="shared" si="28"/>
        <v>ĐẠT</v>
      </c>
      <c r="L168" s="9" t="str">
        <f t="shared" si="29"/>
        <v>TRUNG BÌNH</v>
      </c>
    </row>
    <row r="169" spans="1:12" s="57" customFormat="1" ht="20.100000000000001" customHeight="1" x14ac:dyDescent="0.25">
      <c r="A169" s="59">
        <v>163</v>
      </c>
      <c r="B169" s="56" t="s">
        <v>168</v>
      </c>
      <c r="C169" s="26" t="s">
        <v>572</v>
      </c>
      <c r="D169" s="25" t="s">
        <v>573</v>
      </c>
      <c r="E169" s="31" t="s">
        <v>574</v>
      </c>
      <c r="F169" s="32" t="s">
        <v>232</v>
      </c>
      <c r="G169" s="54">
        <v>6</v>
      </c>
      <c r="H169" s="54">
        <v>5.5</v>
      </c>
      <c r="I169" s="54">
        <v>7</v>
      </c>
      <c r="J169" s="8">
        <f t="shared" si="27"/>
        <v>6.166666666666667</v>
      </c>
      <c r="K169" s="9" t="str">
        <f t="shared" si="28"/>
        <v>ĐẠT</v>
      </c>
      <c r="L169" s="9" t="str">
        <f t="shared" si="29"/>
        <v>TRUNG BÌNH</v>
      </c>
    </row>
    <row r="170" spans="1:12" s="57" customFormat="1" ht="20.100000000000001" customHeight="1" x14ac:dyDescent="0.25">
      <c r="A170" s="59">
        <v>164</v>
      </c>
      <c r="B170" s="56" t="s">
        <v>169</v>
      </c>
      <c r="C170" s="26" t="s">
        <v>244</v>
      </c>
      <c r="D170" s="25" t="s">
        <v>573</v>
      </c>
      <c r="E170" s="31" t="s">
        <v>575</v>
      </c>
      <c r="F170" s="32" t="s">
        <v>217</v>
      </c>
      <c r="G170" s="54">
        <v>5.5</v>
      </c>
      <c r="H170" s="54">
        <v>5.5</v>
      </c>
      <c r="I170" s="54">
        <v>7</v>
      </c>
      <c r="J170" s="8">
        <f t="shared" si="27"/>
        <v>6</v>
      </c>
      <c r="K170" s="9" t="str">
        <f t="shared" si="28"/>
        <v>ĐẠT</v>
      </c>
      <c r="L170" s="9" t="str">
        <f t="shared" si="29"/>
        <v>TRUNG BÌNH</v>
      </c>
    </row>
    <row r="171" spans="1:12" s="57" customFormat="1" ht="20.100000000000001" customHeight="1" x14ac:dyDescent="0.25">
      <c r="A171" s="59">
        <v>165</v>
      </c>
      <c r="B171" s="56" t="s">
        <v>170</v>
      </c>
      <c r="C171" s="26" t="s">
        <v>576</v>
      </c>
      <c r="D171" s="25" t="s">
        <v>577</v>
      </c>
      <c r="E171" s="31" t="s">
        <v>578</v>
      </c>
      <c r="F171" s="32" t="s">
        <v>279</v>
      </c>
      <c r="G171" s="54">
        <v>5.5</v>
      </c>
      <c r="H171" s="54">
        <v>4</v>
      </c>
      <c r="I171" s="54">
        <v>6</v>
      </c>
      <c r="J171" s="8">
        <f t="shared" si="27"/>
        <v>5.166666666666667</v>
      </c>
      <c r="K171" s="9" t="str">
        <f t="shared" si="28"/>
        <v>ĐẠT</v>
      </c>
      <c r="L171" s="9" t="str">
        <f t="shared" si="29"/>
        <v>TRUNG BÌNH</v>
      </c>
    </row>
    <row r="172" spans="1:12" s="57" customFormat="1" ht="20.100000000000001" customHeight="1" x14ac:dyDescent="0.25">
      <c r="A172" s="59">
        <v>166</v>
      </c>
      <c r="B172" s="56" t="s">
        <v>171</v>
      </c>
      <c r="C172" s="26" t="s">
        <v>433</v>
      </c>
      <c r="D172" s="25" t="s">
        <v>579</v>
      </c>
      <c r="E172" s="31" t="s">
        <v>580</v>
      </c>
      <c r="F172" s="32" t="s">
        <v>219</v>
      </c>
      <c r="G172" s="54">
        <v>6.5</v>
      </c>
      <c r="H172" s="54">
        <v>5</v>
      </c>
      <c r="I172" s="54">
        <v>6</v>
      </c>
      <c r="J172" s="8">
        <f t="shared" si="27"/>
        <v>5.833333333333333</v>
      </c>
      <c r="K172" s="9" t="str">
        <f t="shared" si="28"/>
        <v>ĐẠT</v>
      </c>
      <c r="L172" s="9" t="str">
        <f t="shared" si="29"/>
        <v>TRUNG BÌNH</v>
      </c>
    </row>
    <row r="173" spans="1:12" s="57" customFormat="1" ht="20.100000000000001" customHeight="1" x14ac:dyDescent="0.25">
      <c r="A173" s="59">
        <v>167</v>
      </c>
      <c r="B173" s="56" t="s">
        <v>172</v>
      </c>
      <c r="C173" s="26" t="s">
        <v>581</v>
      </c>
      <c r="D173" s="25" t="s">
        <v>579</v>
      </c>
      <c r="E173" s="31" t="s">
        <v>582</v>
      </c>
      <c r="F173" s="32" t="s">
        <v>219</v>
      </c>
      <c r="G173" s="54">
        <v>5.5</v>
      </c>
      <c r="H173" s="54">
        <v>6</v>
      </c>
      <c r="I173" s="54">
        <v>6</v>
      </c>
      <c r="J173" s="8">
        <f t="shared" si="27"/>
        <v>5.833333333333333</v>
      </c>
      <c r="K173" s="9" t="str">
        <f t="shared" si="28"/>
        <v>ĐẠT</v>
      </c>
      <c r="L173" s="9" t="str">
        <f t="shared" si="29"/>
        <v>TRUNG BÌNH</v>
      </c>
    </row>
    <row r="174" spans="1:12" s="64" customFormat="1" ht="20.100000000000001" customHeight="1" x14ac:dyDescent="0.25">
      <c r="A174" s="59">
        <v>168</v>
      </c>
      <c r="B174" s="56" t="s">
        <v>173</v>
      </c>
      <c r="C174" s="20" t="s">
        <v>583</v>
      </c>
      <c r="D174" s="21" t="s">
        <v>579</v>
      </c>
      <c r="E174" s="22" t="s">
        <v>584</v>
      </c>
      <c r="F174" s="23" t="s">
        <v>585</v>
      </c>
      <c r="G174" s="54">
        <v>6</v>
      </c>
      <c r="H174" s="54">
        <v>4</v>
      </c>
      <c r="I174" s="54">
        <v>6</v>
      </c>
      <c r="J174" s="8">
        <f>IF(OR(G174="",H174="",I174=""),"",AVERAGE(G174:I174))</f>
        <v>5.333333333333333</v>
      </c>
      <c r="K174" s="9" t="str">
        <f>IF(J174="","",IF(AND(MIN(G174:I174)&gt;=2,J174&gt;=5),"ĐẠT","HỎNG"))</f>
        <v>ĐẠT</v>
      </c>
      <c r="L174" s="9" t="str">
        <f>IF(J174="","",IF(AND(MIN(G174:I174)&gt;=7,J174&gt;=8),"GIỎI",IF(AND(MIN(G174:I174)&gt;=6,J174&gt;=7),"KHÁ",IF(AND(MIN(G174:I174)&gt;=3,J174&gt;=5),"TRUNG BÌNH",""))))</f>
        <v>TRUNG BÌNH</v>
      </c>
    </row>
    <row r="175" spans="1:12" s="64" customFormat="1" ht="20.100000000000001" customHeight="1" x14ac:dyDescent="0.25">
      <c r="A175" s="59">
        <v>169</v>
      </c>
      <c r="B175" s="56" t="s">
        <v>174</v>
      </c>
      <c r="C175" s="24" t="s">
        <v>586</v>
      </c>
      <c r="D175" s="25" t="s">
        <v>654</v>
      </c>
      <c r="E175" s="22" t="s">
        <v>587</v>
      </c>
      <c r="F175" s="23" t="s">
        <v>219</v>
      </c>
      <c r="G175" s="54">
        <v>7.5</v>
      </c>
      <c r="H175" s="54">
        <v>4</v>
      </c>
      <c r="I175" s="54">
        <v>6</v>
      </c>
      <c r="J175" s="8">
        <f t="shared" ref="J175:J188" si="30">IF(OR(G175="",H175="",I175=""),"",AVERAGE(G175:I175))</f>
        <v>5.833333333333333</v>
      </c>
      <c r="K175" s="9" t="str">
        <f t="shared" ref="K175:K188" si="31">IF(J175="","",IF(AND(MIN(G175:I175)&gt;=2,J175&gt;=5),"ĐẠT","HỎNG"))</f>
        <v>ĐẠT</v>
      </c>
      <c r="L175" s="9" t="str">
        <f t="shared" ref="L175:L188" si="32">IF(J175="","",IF(AND(MIN(G175:I175)&gt;=7,J175&gt;=8),"GIỎI",IF(AND(MIN(G175:I175)&gt;=6,J175&gt;=7),"KHÁ",IF(AND(MIN(G175:I175)&gt;=3,J175&gt;=5),"TRUNG BÌNH",""))))</f>
        <v>TRUNG BÌNH</v>
      </c>
    </row>
    <row r="176" spans="1:12" s="64" customFormat="1" ht="20.100000000000001" customHeight="1" x14ac:dyDescent="0.25">
      <c r="A176" s="59">
        <v>170</v>
      </c>
      <c r="B176" s="56" t="s">
        <v>175</v>
      </c>
      <c r="C176" s="20" t="s">
        <v>399</v>
      </c>
      <c r="D176" s="21" t="s">
        <v>588</v>
      </c>
      <c r="E176" s="22" t="s">
        <v>589</v>
      </c>
      <c r="F176" s="23" t="s">
        <v>279</v>
      </c>
      <c r="G176" s="54">
        <v>7.5</v>
      </c>
      <c r="H176" s="54">
        <v>5</v>
      </c>
      <c r="I176" s="54">
        <v>6</v>
      </c>
      <c r="J176" s="8">
        <f t="shared" si="30"/>
        <v>6.166666666666667</v>
      </c>
      <c r="K176" s="9" t="str">
        <f t="shared" si="31"/>
        <v>ĐẠT</v>
      </c>
      <c r="L176" s="9" t="str">
        <f t="shared" si="32"/>
        <v>TRUNG BÌNH</v>
      </c>
    </row>
    <row r="177" spans="1:15" s="64" customFormat="1" ht="20.100000000000001" customHeight="1" x14ac:dyDescent="0.25">
      <c r="A177" s="59">
        <v>171</v>
      </c>
      <c r="B177" s="56" t="s">
        <v>176</v>
      </c>
      <c r="C177" s="26" t="s">
        <v>590</v>
      </c>
      <c r="D177" s="27" t="s">
        <v>591</v>
      </c>
      <c r="E177" s="22" t="s">
        <v>592</v>
      </c>
      <c r="F177" s="23" t="s">
        <v>219</v>
      </c>
      <c r="G177" s="54">
        <v>6.5</v>
      </c>
      <c r="H177" s="54">
        <v>4</v>
      </c>
      <c r="I177" s="54">
        <v>6</v>
      </c>
      <c r="J177" s="8">
        <f t="shared" si="30"/>
        <v>5.5</v>
      </c>
      <c r="K177" s="9" t="str">
        <f t="shared" si="31"/>
        <v>ĐẠT</v>
      </c>
      <c r="L177" s="9" t="str">
        <f t="shared" si="32"/>
        <v>TRUNG BÌNH</v>
      </c>
    </row>
    <row r="178" spans="1:15" s="64" customFormat="1" ht="20.100000000000001" customHeight="1" x14ac:dyDescent="0.25">
      <c r="A178" s="59">
        <v>172</v>
      </c>
      <c r="B178" s="56" t="s">
        <v>177</v>
      </c>
      <c r="C178" s="26" t="s">
        <v>593</v>
      </c>
      <c r="D178" s="25" t="s">
        <v>594</v>
      </c>
      <c r="E178" s="22" t="s">
        <v>595</v>
      </c>
      <c r="F178" s="23" t="s">
        <v>219</v>
      </c>
      <c r="G178" s="54">
        <v>6.5</v>
      </c>
      <c r="H178" s="54">
        <v>4</v>
      </c>
      <c r="I178" s="54">
        <v>7</v>
      </c>
      <c r="J178" s="8">
        <f t="shared" si="30"/>
        <v>5.833333333333333</v>
      </c>
      <c r="K178" s="9" t="str">
        <f t="shared" si="31"/>
        <v>ĐẠT</v>
      </c>
      <c r="L178" s="9" t="str">
        <f t="shared" si="32"/>
        <v>TRUNG BÌNH</v>
      </c>
    </row>
    <row r="179" spans="1:15" s="64" customFormat="1" ht="20.100000000000001" customHeight="1" x14ac:dyDescent="0.25">
      <c r="A179" s="59">
        <v>173</v>
      </c>
      <c r="B179" s="56" t="s">
        <v>178</v>
      </c>
      <c r="C179" s="26" t="s">
        <v>596</v>
      </c>
      <c r="D179" s="25" t="s">
        <v>597</v>
      </c>
      <c r="E179" s="28" t="s">
        <v>598</v>
      </c>
      <c r="F179" s="29" t="s">
        <v>219</v>
      </c>
      <c r="G179" s="54">
        <v>8.5</v>
      </c>
      <c r="H179" s="54">
        <v>4</v>
      </c>
      <c r="I179" s="54">
        <v>7</v>
      </c>
      <c r="J179" s="8">
        <f t="shared" si="30"/>
        <v>6.5</v>
      </c>
      <c r="K179" s="9" t="str">
        <f t="shared" si="31"/>
        <v>ĐẠT</v>
      </c>
      <c r="L179" s="9" t="str">
        <f t="shared" si="32"/>
        <v>TRUNG BÌNH</v>
      </c>
    </row>
    <row r="180" spans="1:15" s="64" customFormat="1" ht="20.100000000000001" customHeight="1" x14ac:dyDescent="0.25">
      <c r="A180" s="59">
        <v>174</v>
      </c>
      <c r="B180" s="56" t="s">
        <v>179</v>
      </c>
      <c r="C180" s="24" t="s">
        <v>599</v>
      </c>
      <c r="D180" s="25" t="s">
        <v>600</v>
      </c>
      <c r="E180" s="22" t="s">
        <v>601</v>
      </c>
      <c r="F180" s="23" t="s">
        <v>219</v>
      </c>
      <c r="G180" s="54">
        <v>6.5</v>
      </c>
      <c r="H180" s="54">
        <v>6</v>
      </c>
      <c r="I180" s="54">
        <v>8</v>
      </c>
      <c r="J180" s="8">
        <f t="shared" si="30"/>
        <v>6.833333333333333</v>
      </c>
      <c r="K180" s="9" t="str">
        <f t="shared" si="31"/>
        <v>ĐẠT</v>
      </c>
      <c r="L180" s="9" t="str">
        <f t="shared" si="32"/>
        <v>TRUNG BÌNH</v>
      </c>
    </row>
    <row r="181" spans="1:15" s="64" customFormat="1" ht="20.100000000000001" customHeight="1" x14ac:dyDescent="0.25">
      <c r="A181" s="59">
        <v>175</v>
      </c>
      <c r="B181" s="56" t="s">
        <v>180</v>
      </c>
      <c r="C181" s="26" t="s">
        <v>602</v>
      </c>
      <c r="D181" s="25" t="s">
        <v>600</v>
      </c>
      <c r="E181" s="30" t="s">
        <v>603</v>
      </c>
      <c r="F181" s="23" t="s">
        <v>219</v>
      </c>
      <c r="G181" s="54">
        <v>6.5</v>
      </c>
      <c r="H181" s="54">
        <v>7</v>
      </c>
      <c r="I181" s="54">
        <v>8</v>
      </c>
      <c r="J181" s="8">
        <f t="shared" si="30"/>
        <v>7.166666666666667</v>
      </c>
      <c r="K181" s="9" t="str">
        <f t="shared" si="31"/>
        <v>ĐẠT</v>
      </c>
      <c r="L181" s="9" t="str">
        <f t="shared" si="32"/>
        <v>KHÁ</v>
      </c>
    </row>
    <row r="182" spans="1:15" s="64" customFormat="1" ht="20.100000000000001" customHeight="1" x14ac:dyDescent="0.25">
      <c r="A182" s="59">
        <v>176</v>
      </c>
      <c r="B182" s="56" t="s">
        <v>181</v>
      </c>
      <c r="C182" s="20" t="s">
        <v>604</v>
      </c>
      <c r="D182" s="21" t="s">
        <v>600</v>
      </c>
      <c r="E182" s="22" t="s">
        <v>387</v>
      </c>
      <c r="F182" s="23" t="s">
        <v>217</v>
      </c>
      <c r="G182" s="54">
        <v>7</v>
      </c>
      <c r="H182" s="54">
        <v>7</v>
      </c>
      <c r="I182" s="54">
        <v>7</v>
      </c>
      <c r="J182" s="8">
        <f t="shared" si="30"/>
        <v>7</v>
      </c>
      <c r="K182" s="9" t="str">
        <f t="shared" si="31"/>
        <v>ĐẠT</v>
      </c>
      <c r="L182" s="9" t="str">
        <f t="shared" si="32"/>
        <v>KHÁ</v>
      </c>
    </row>
    <row r="183" spans="1:15" s="64" customFormat="1" ht="20.100000000000001" customHeight="1" x14ac:dyDescent="0.25">
      <c r="A183" s="59">
        <v>177</v>
      </c>
      <c r="B183" s="56" t="s">
        <v>182</v>
      </c>
      <c r="C183" s="61" t="s">
        <v>605</v>
      </c>
      <c r="D183" s="62" t="s">
        <v>606</v>
      </c>
      <c r="E183" s="63" t="s">
        <v>607</v>
      </c>
      <c r="F183" s="23" t="s">
        <v>234</v>
      </c>
      <c r="G183" s="54">
        <v>7.5</v>
      </c>
      <c r="H183" s="54">
        <v>4</v>
      </c>
      <c r="I183" s="54">
        <v>6</v>
      </c>
      <c r="J183" s="8">
        <f t="shared" si="30"/>
        <v>5.833333333333333</v>
      </c>
      <c r="K183" s="9" t="str">
        <f t="shared" si="31"/>
        <v>ĐẠT</v>
      </c>
      <c r="L183" s="9" t="str">
        <f t="shared" si="32"/>
        <v>TRUNG BÌNH</v>
      </c>
    </row>
    <row r="184" spans="1:15" s="64" customFormat="1" ht="20.100000000000001" customHeight="1" x14ac:dyDescent="0.25">
      <c r="A184" s="59">
        <v>178</v>
      </c>
      <c r="B184" s="56" t="s">
        <v>183</v>
      </c>
      <c r="C184" s="20" t="s">
        <v>275</v>
      </c>
      <c r="D184" s="21" t="s">
        <v>608</v>
      </c>
      <c r="E184" s="22" t="s">
        <v>609</v>
      </c>
      <c r="F184" s="23" t="s">
        <v>283</v>
      </c>
      <c r="G184" s="54">
        <v>6</v>
      </c>
      <c r="H184" s="54">
        <v>4</v>
      </c>
      <c r="I184" s="54">
        <v>8</v>
      </c>
      <c r="J184" s="8">
        <f t="shared" si="30"/>
        <v>6</v>
      </c>
      <c r="K184" s="9" t="str">
        <f t="shared" si="31"/>
        <v>ĐẠT</v>
      </c>
      <c r="L184" s="9" t="str">
        <f t="shared" si="32"/>
        <v>TRUNG BÌNH</v>
      </c>
      <c r="O184" s="64">
        <v>800</v>
      </c>
    </row>
    <row r="185" spans="1:15" s="64" customFormat="1" ht="20.100000000000001" customHeight="1" x14ac:dyDescent="0.25">
      <c r="A185" s="59">
        <v>179</v>
      </c>
      <c r="B185" s="56" t="s">
        <v>184</v>
      </c>
      <c r="C185" s="26" t="s">
        <v>610</v>
      </c>
      <c r="D185" s="25" t="s">
        <v>611</v>
      </c>
      <c r="E185" s="28" t="s">
        <v>612</v>
      </c>
      <c r="F185" s="23" t="s">
        <v>219</v>
      </c>
      <c r="G185" s="54">
        <v>6.5</v>
      </c>
      <c r="H185" s="54">
        <v>4.5</v>
      </c>
      <c r="I185" s="54">
        <v>6</v>
      </c>
      <c r="J185" s="8">
        <f t="shared" si="30"/>
        <v>5.666666666666667</v>
      </c>
      <c r="K185" s="9" t="str">
        <f t="shared" si="31"/>
        <v>ĐẠT</v>
      </c>
      <c r="L185" s="9" t="str">
        <f t="shared" si="32"/>
        <v>TRUNG BÌNH</v>
      </c>
      <c r="O185" s="64">
        <f>12*182</f>
        <v>2184</v>
      </c>
    </row>
    <row r="186" spans="1:15" s="64" customFormat="1" ht="20.100000000000001" customHeight="1" x14ac:dyDescent="0.25">
      <c r="A186" s="59">
        <v>180</v>
      </c>
      <c r="B186" s="56" t="s">
        <v>185</v>
      </c>
      <c r="C186" s="24" t="s">
        <v>655</v>
      </c>
      <c r="D186" s="25" t="s">
        <v>613</v>
      </c>
      <c r="E186" s="22" t="s">
        <v>614</v>
      </c>
      <c r="F186" s="23" t="s">
        <v>219</v>
      </c>
      <c r="G186" s="54">
        <v>6</v>
      </c>
      <c r="H186" s="54">
        <v>4</v>
      </c>
      <c r="I186" s="54">
        <v>7</v>
      </c>
      <c r="J186" s="8">
        <f t="shared" si="30"/>
        <v>5.666666666666667</v>
      </c>
      <c r="K186" s="9" t="str">
        <f t="shared" si="31"/>
        <v>ĐẠT</v>
      </c>
      <c r="L186" s="9" t="str">
        <f t="shared" si="32"/>
        <v>TRUNG BÌNH</v>
      </c>
      <c r="O186" s="64">
        <f>SUM(O184:O185)</f>
        <v>2984</v>
      </c>
    </row>
    <row r="187" spans="1:15" s="64" customFormat="1" ht="20.100000000000001" customHeight="1" x14ac:dyDescent="0.25">
      <c r="A187" s="59">
        <v>181</v>
      </c>
      <c r="B187" s="56" t="s">
        <v>186</v>
      </c>
      <c r="C187" s="26" t="s">
        <v>615</v>
      </c>
      <c r="D187" s="25" t="s">
        <v>613</v>
      </c>
      <c r="E187" s="31" t="s">
        <v>616</v>
      </c>
      <c r="F187" s="23" t="s">
        <v>219</v>
      </c>
      <c r="G187" s="54">
        <v>6.5</v>
      </c>
      <c r="H187" s="54">
        <v>5</v>
      </c>
      <c r="I187" s="54">
        <v>6</v>
      </c>
      <c r="J187" s="8">
        <f t="shared" si="30"/>
        <v>5.833333333333333</v>
      </c>
      <c r="K187" s="9" t="str">
        <f t="shared" si="31"/>
        <v>ĐẠT</v>
      </c>
      <c r="L187" s="9" t="str">
        <f t="shared" si="32"/>
        <v>TRUNG BÌNH</v>
      </c>
    </row>
    <row r="188" spans="1:15" s="64" customFormat="1" ht="20.100000000000001" customHeight="1" x14ac:dyDescent="0.25">
      <c r="A188" s="59">
        <v>182</v>
      </c>
      <c r="B188" s="56" t="s">
        <v>187</v>
      </c>
      <c r="C188" s="26" t="s">
        <v>656</v>
      </c>
      <c r="D188" s="25" t="s">
        <v>617</v>
      </c>
      <c r="E188" s="31" t="s">
        <v>618</v>
      </c>
      <c r="F188" s="23" t="s">
        <v>219</v>
      </c>
      <c r="G188" s="54">
        <v>6</v>
      </c>
      <c r="H188" s="54">
        <v>4.5</v>
      </c>
      <c r="I188" s="54">
        <v>6</v>
      </c>
      <c r="J188" s="8">
        <f t="shared" si="30"/>
        <v>5.5</v>
      </c>
      <c r="K188" s="9" t="str">
        <f t="shared" si="31"/>
        <v>ĐẠT</v>
      </c>
      <c r="L188" s="9" t="str">
        <f t="shared" si="32"/>
        <v>TRUNG BÌNH</v>
      </c>
      <c r="O188" s="64">
        <f>O186-2400</f>
        <v>584</v>
      </c>
    </row>
    <row r="190" spans="1:15" s="19" customFormat="1" ht="15.75" x14ac:dyDescent="0.25">
      <c r="A190" s="65"/>
      <c r="B190" s="66"/>
      <c r="C190" s="19" t="s">
        <v>667</v>
      </c>
      <c r="E190" s="67"/>
      <c r="G190" s="68"/>
      <c r="H190" s="68"/>
      <c r="I190" s="68"/>
      <c r="J190" s="68"/>
    </row>
  </sheetData>
  <autoFilter ref="A6:J24">
    <filterColumn colId="2" showButton="0"/>
  </autoFilter>
  <mergeCells count="13">
    <mergeCell ref="A1:L1"/>
    <mergeCell ref="A2:L2"/>
    <mergeCell ref="K5:K6"/>
    <mergeCell ref="L5:L6"/>
    <mergeCell ref="G5:I5"/>
    <mergeCell ref="J5:J6"/>
    <mergeCell ref="F3:J3"/>
    <mergeCell ref="A5:A6"/>
    <mergeCell ref="B5:B6"/>
    <mergeCell ref="C5:D6"/>
    <mergeCell ref="E5:E6"/>
    <mergeCell ref="F5:F6"/>
    <mergeCell ref="A3:E3"/>
  </mergeCells>
  <pageMargins left="0" right="0" top="0" bottom="0" header="0.31496062992126" footer="0.31496062992126"/>
  <pageSetup paperSize="9" scale="8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KQ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2022-02-22T10:08:53Z</cp:lastPrinted>
  <dcterms:created xsi:type="dcterms:W3CDTF">2020-09-17T07:21:21Z</dcterms:created>
  <dcterms:modified xsi:type="dcterms:W3CDTF">2022-05-31T08:17:37Z</dcterms:modified>
</cp:coreProperties>
</file>